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9"/>
  <c r="K289"/>
  <c r="J289"/>
  <c r="K288"/>
  <c r="K287"/>
  <c r="K286"/>
  <c r="K285"/>
  <c r="K284"/>
  <c r="K283"/>
  <c r="L282"/>
  <c r="K282"/>
  <c r="J282"/>
  <c r="K281"/>
  <c r="K280"/>
  <c r="K279"/>
  <c r="K278"/>
  <c r="K277"/>
  <c r="K276"/>
  <c r="L275"/>
  <c r="K275"/>
  <c r="J275"/>
  <c r="K274"/>
  <c r="K273"/>
  <c r="K272"/>
  <c r="K271"/>
  <c r="K270"/>
  <c r="K269"/>
  <c r="L268"/>
  <c r="K268"/>
  <c r="J268"/>
  <c r="K267"/>
  <c r="K266"/>
  <c r="K265"/>
  <c r="L264"/>
  <c r="K264"/>
  <c r="J264"/>
  <c r="K263"/>
  <c r="K262"/>
  <c r="K261"/>
  <c r="K260"/>
  <c r="K259"/>
  <c r="K258"/>
  <c r="L257"/>
  <c r="K257"/>
  <c r="J257"/>
  <c r="K256"/>
  <c r="K255"/>
  <c r="K254"/>
  <c r="K253"/>
  <c r="K252"/>
  <c r="L251"/>
  <c r="K251"/>
  <c r="J251"/>
  <c r="K250"/>
  <c r="K249"/>
  <c r="K248"/>
  <c r="L247"/>
  <c r="K247"/>
  <c r="J247"/>
  <c r="K246"/>
  <c r="K245"/>
  <c r="K244"/>
  <c r="K243"/>
  <c r="K242"/>
  <c r="K241"/>
  <c r="K240"/>
  <c r="K239"/>
  <c r="L238"/>
  <c r="K238"/>
  <c r="J238"/>
  <c r="K237"/>
  <c r="K236"/>
  <c r="K235"/>
  <c r="L234"/>
  <c r="K234"/>
  <c r="J234"/>
  <c r="K233"/>
  <c r="K232"/>
  <c r="K231"/>
  <c r="L230"/>
  <c r="K230"/>
  <c r="J230"/>
  <c r="K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8"/>
  <c r="K318"/>
  <c r="K317"/>
  <c r="K316"/>
  <c r="K315"/>
  <c r="L322"/>
  <c r="K322"/>
  <c r="K321"/>
  <c r="K320"/>
  <c r="K319"/>
  <c r="J313"/>
  <c r="J314"/>
  <c r="J312"/>
  <c r="J300" s="1"/>
  <c r="J310"/>
  <c r="J305"/>
  <c r="H292"/>
  <c r="I292"/>
  <c r="H300"/>
  <c r="I300"/>
  <c r="K304"/>
  <c r="K305"/>
  <c r="L305"/>
  <c r="K309"/>
  <c r="K310"/>
  <c r="L310"/>
</calcChain>
</file>

<file path=xl/sharedStrings.xml><?xml version="1.0" encoding="utf-8"?>
<sst xmlns="http://schemas.openxmlformats.org/spreadsheetml/2006/main" count="1817" uniqueCount="571">
  <si>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</si>
  <si>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</si>
  <si>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</si>
  <si>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</si>
  <si>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</si>
  <si>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</si>
  <si>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</si>
  <si>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</si>
  <si>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</si>
  <si>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</si>
  <si>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</si>
  <si>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</si>
  <si>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</si>
  <si>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</si>
  <si>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</si>
  <si>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</si>
  <si>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</si>
  <si>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</si>
  <si>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</si>
  <si>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</si>
  <si>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</si>
  <si>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</si>
  <si>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</si>
  <si>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</si>
  <si>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</si>
  <si>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</si>
  <si>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</si>
  <si>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</si>
  <si>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</si>
  <si>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</si>
  <si>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</si>
  <si>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</si>
  <si>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</si>
  <si>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</si>
  <si>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</si>
  <si>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</si>
  <si>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</si>
  <si>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</si>
  <si>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</si>
  <si>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</si>
  <si>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</si>
  <si>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</si>
  <si>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</si>
  <si>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</si>
  <si>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</si>
  <si>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</si>
  <si>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</si>
  <si>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</si>
  <si>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</si>
  <si>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</si>
  <si>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</si>
  <si>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</si>
  <si>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</si>
  <si>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</si>
  <si>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</si>
  <si>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</si>
  <si>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</si>
  <si>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</si>
  <si>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</si>
  <si>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</si>
  <si>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</si>
  <si>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</si>
  <si>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декабря 2019 г.</t>
  </si>
  <si>
    <t>Трегубовское сельское поселение</t>
  </si>
  <si>
    <t>МЕСЯЦ</t>
  </si>
  <si>
    <t>3</t>
  </si>
  <si>
    <t>01.12.2019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</si>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</sst>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43800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9204662.9000000004</v>
      </c>
      <c r="I15" s="52">
        <v>8180550.6799999997</v>
      </c>
      <c r="J15" s="104">
        <v>2403974.52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437</v>
      </c>
      <c r="B17" s="100" t="s">
        <v>6</v>
      </c>
      <c r="C17" s="101" t="s">
        <v>68</v>
      </c>
      <c r="D17" s="146" t="s">
        <v>438</v>
      </c>
      <c r="E17" s="147"/>
      <c r="F17" s="147"/>
      <c r="G17" s="148"/>
      <c r="H17" s="96">
        <v>4621800</v>
      </c>
      <c r="I17" s="102">
        <v>4400387.78</v>
      </c>
      <c r="J17" s="103">
        <v>1601274.52</v>
      </c>
      <c r="K17" s="117" t="str">
        <f t="shared" ref="K17:K48" si="0">C17 &amp; D17 &amp; G17</f>
        <v>00010000000000000000</v>
      </c>
      <c r="L17" s="105" t="s">
        <v>398</v>
      </c>
    </row>
    <row r="18" spans="1:12">
      <c r="A18" s="99" t="s">
        <v>439</v>
      </c>
      <c r="B18" s="100" t="s">
        <v>6</v>
      </c>
      <c r="C18" s="101" t="s">
        <v>68</v>
      </c>
      <c r="D18" s="146" t="s">
        <v>440</v>
      </c>
      <c r="E18" s="147"/>
      <c r="F18" s="147"/>
      <c r="G18" s="148"/>
      <c r="H18" s="96">
        <v>388000</v>
      </c>
      <c r="I18" s="102">
        <v>262420.06</v>
      </c>
      <c r="J18" s="103">
        <v>125878.3</v>
      </c>
      <c r="K18" s="117" t="str">
        <f t="shared" si="0"/>
        <v>00010100000000000000</v>
      </c>
      <c r="L18" s="105" t="s">
        <v>441</v>
      </c>
    </row>
    <row r="19" spans="1:12">
      <c r="A19" s="99" t="s">
        <v>442</v>
      </c>
      <c r="B19" s="100" t="s">
        <v>6</v>
      </c>
      <c r="C19" s="101" t="s">
        <v>68</v>
      </c>
      <c r="D19" s="146" t="s">
        <v>443</v>
      </c>
      <c r="E19" s="147"/>
      <c r="F19" s="147"/>
      <c r="G19" s="148"/>
      <c r="H19" s="96">
        <v>388000</v>
      </c>
      <c r="I19" s="102">
        <v>262420.06</v>
      </c>
      <c r="J19" s="103">
        <v>125878.3</v>
      </c>
      <c r="K19" s="117" t="str">
        <f t="shared" si="0"/>
        <v>00010102000010000110</v>
      </c>
      <c r="L19" s="105" t="s">
        <v>444</v>
      </c>
    </row>
    <row r="20" spans="1:12" s="84" customFormat="1" ht="56.25">
      <c r="A20" s="79" t="s">
        <v>445</v>
      </c>
      <c r="B20" s="78" t="s">
        <v>6</v>
      </c>
      <c r="C20" s="120" t="s">
        <v>68</v>
      </c>
      <c r="D20" s="149" t="s">
        <v>446</v>
      </c>
      <c r="E20" s="150"/>
      <c r="F20" s="150"/>
      <c r="G20" s="151"/>
      <c r="H20" s="80">
        <v>388000</v>
      </c>
      <c r="I20" s="81">
        <v>262121.7</v>
      </c>
      <c r="J20" s="82">
        <f>IF(IF(H20="",0,H20)=0,0,(IF(H20&gt;0,IF(I20&gt;H20,0,H20-I20),IF(I20&gt;H20,H20-I20,0))))</f>
        <v>125878.3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447</v>
      </c>
      <c r="B21" s="78" t="s">
        <v>6</v>
      </c>
      <c r="C21" s="120" t="s">
        <v>68</v>
      </c>
      <c r="D21" s="149" t="s">
        <v>448</v>
      </c>
      <c r="E21" s="150"/>
      <c r="F21" s="150"/>
      <c r="G21" s="151"/>
      <c r="H21" s="80"/>
      <c r="I21" s="81">
        <v>298.36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449</v>
      </c>
      <c r="B22" s="100" t="s">
        <v>6</v>
      </c>
      <c r="C22" s="101" t="s">
        <v>68</v>
      </c>
      <c r="D22" s="146" t="s">
        <v>450</v>
      </c>
      <c r="E22" s="147"/>
      <c r="F22" s="147"/>
      <c r="G22" s="148"/>
      <c r="H22" s="96">
        <v>609100</v>
      </c>
      <c r="I22" s="102">
        <v>625259.31000000006</v>
      </c>
      <c r="J22" s="103">
        <v>46023.42</v>
      </c>
      <c r="K22" s="117" t="str">
        <f t="shared" si="0"/>
        <v>00010300000000000000</v>
      </c>
      <c r="L22" s="105" t="s">
        <v>451</v>
      </c>
    </row>
    <row r="23" spans="1:12" ht="22.5">
      <c r="A23" s="99" t="s">
        <v>452</v>
      </c>
      <c r="B23" s="100" t="s">
        <v>6</v>
      </c>
      <c r="C23" s="101" t="s">
        <v>68</v>
      </c>
      <c r="D23" s="146" t="s">
        <v>453</v>
      </c>
      <c r="E23" s="147"/>
      <c r="F23" s="147"/>
      <c r="G23" s="148"/>
      <c r="H23" s="96">
        <v>609100</v>
      </c>
      <c r="I23" s="102">
        <v>625259.31000000006</v>
      </c>
      <c r="J23" s="103">
        <v>46023.42</v>
      </c>
      <c r="K23" s="117" t="str">
        <f t="shared" si="0"/>
        <v>00010302000010000110</v>
      </c>
      <c r="L23" s="105" t="s">
        <v>454</v>
      </c>
    </row>
    <row r="24" spans="1:12" ht="56.25">
      <c r="A24" s="99" t="s">
        <v>455</v>
      </c>
      <c r="B24" s="100" t="s">
        <v>6</v>
      </c>
      <c r="C24" s="101" t="s">
        <v>68</v>
      </c>
      <c r="D24" s="146" t="s">
        <v>456</v>
      </c>
      <c r="E24" s="147"/>
      <c r="F24" s="147"/>
      <c r="G24" s="148"/>
      <c r="H24" s="96">
        <v>220900</v>
      </c>
      <c r="I24" s="102">
        <v>284190.21999999997</v>
      </c>
      <c r="J24" s="103">
        <v>0</v>
      </c>
      <c r="K24" s="117" t="str">
        <f t="shared" si="0"/>
        <v>00010302230010000110</v>
      </c>
      <c r="L24" s="105" t="s">
        <v>457</v>
      </c>
    </row>
    <row r="25" spans="1:12" s="84" customFormat="1" ht="90">
      <c r="A25" s="79" t="s">
        <v>458</v>
      </c>
      <c r="B25" s="78" t="s">
        <v>6</v>
      </c>
      <c r="C25" s="120" t="s">
        <v>68</v>
      </c>
      <c r="D25" s="149" t="s">
        <v>459</v>
      </c>
      <c r="E25" s="150"/>
      <c r="F25" s="150"/>
      <c r="G25" s="151"/>
      <c r="H25" s="80">
        <v>220900</v>
      </c>
      <c r="I25" s="81">
        <v>284190.21999999997</v>
      </c>
      <c r="J25" s="82">
        <f>IF(IF(H25="",0,H25)=0,0,(IF(H25&gt;0,IF(I25&gt;H25,0,H25-I25),IF(I25&gt;H25,H25-I25,0))))</f>
        <v>0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460</v>
      </c>
      <c r="B26" s="100" t="s">
        <v>6</v>
      </c>
      <c r="C26" s="101" t="s">
        <v>68</v>
      </c>
      <c r="D26" s="146" t="s">
        <v>461</v>
      </c>
      <c r="E26" s="147"/>
      <c r="F26" s="147"/>
      <c r="G26" s="148"/>
      <c r="H26" s="96">
        <v>1500</v>
      </c>
      <c r="I26" s="102">
        <v>2092.7199999999998</v>
      </c>
      <c r="J26" s="103">
        <v>0</v>
      </c>
      <c r="K26" s="117" t="str">
        <f t="shared" si="0"/>
        <v>00010302240010000110</v>
      </c>
      <c r="L26" s="105" t="s">
        <v>462</v>
      </c>
    </row>
    <row r="27" spans="1:12" s="84" customFormat="1" ht="101.25">
      <c r="A27" s="79" t="s">
        <v>463</v>
      </c>
      <c r="B27" s="78" t="s">
        <v>6</v>
      </c>
      <c r="C27" s="120" t="s">
        <v>68</v>
      </c>
      <c r="D27" s="149" t="s">
        <v>464</v>
      </c>
      <c r="E27" s="150"/>
      <c r="F27" s="150"/>
      <c r="G27" s="151"/>
      <c r="H27" s="80">
        <v>1500</v>
      </c>
      <c r="I27" s="81">
        <v>2092.7199999999998</v>
      </c>
      <c r="J27" s="82">
        <f>IF(IF(H27="",0,H27)=0,0,(IF(H27&gt;0,IF(I27&gt;H27,0,H27-I27),IF(I27&gt;H27,H27-I27,0))))</f>
        <v>0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465</v>
      </c>
      <c r="B28" s="100" t="s">
        <v>6</v>
      </c>
      <c r="C28" s="101" t="s">
        <v>68</v>
      </c>
      <c r="D28" s="146" t="s">
        <v>466</v>
      </c>
      <c r="E28" s="147"/>
      <c r="F28" s="147"/>
      <c r="G28" s="148"/>
      <c r="H28" s="96">
        <v>427800</v>
      </c>
      <c r="I28" s="102">
        <v>381776.58</v>
      </c>
      <c r="J28" s="103">
        <v>46023.42</v>
      </c>
      <c r="K28" s="117" t="str">
        <f t="shared" si="0"/>
        <v>00010302250010000110</v>
      </c>
      <c r="L28" s="105" t="s">
        <v>467</v>
      </c>
    </row>
    <row r="29" spans="1:12" s="84" customFormat="1" ht="90">
      <c r="A29" s="79" t="s">
        <v>468</v>
      </c>
      <c r="B29" s="78" t="s">
        <v>6</v>
      </c>
      <c r="C29" s="120" t="s">
        <v>68</v>
      </c>
      <c r="D29" s="149" t="s">
        <v>469</v>
      </c>
      <c r="E29" s="150"/>
      <c r="F29" s="150"/>
      <c r="G29" s="151"/>
      <c r="H29" s="80">
        <v>427800</v>
      </c>
      <c r="I29" s="81">
        <v>381776.58</v>
      </c>
      <c r="J29" s="82">
        <f>IF(IF(H29="",0,H29)=0,0,(IF(H29&gt;0,IF(I29&gt;H29,0,H29-I29),IF(I29&gt;H29,H29-I29,0))))</f>
        <v>46023.42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470</v>
      </c>
      <c r="B30" s="100" t="s">
        <v>6</v>
      </c>
      <c r="C30" s="101" t="s">
        <v>68</v>
      </c>
      <c r="D30" s="146" t="s">
        <v>471</v>
      </c>
      <c r="E30" s="147"/>
      <c r="F30" s="147"/>
      <c r="G30" s="148"/>
      <c r="H30" s="96">
        <v>-41100</v>
      </c>
      <c r="I30" s="102">
        <v>-42800.21</v>
      </c>
      <c r="J30" s="103">
        <v>0</v>
      </c>
      <c r="K30" s="117" t="str">
        <f t="shared" si="0"/>
        <v>00010302260010000110</v>
      </c>
      <c r="L30" s="105" t="s">
        <v>472</v>
      </c>
    </row>
    <row r="31" spans="1:12" s="84" customFormat="1" ht="90">
      <c r="A31" s="79" t="s">
        <v>473</v>
      </c>
      <c r="B31" s="78" t="s">
        <v>6</v>
      </c>
      <c r="C31" s="120" t="s">
        <v>68</v>
      </c>
      <c r="D31" s="149" t="s">
        <v>474</v>
      </c>
      <c r="E31" s="150"/>
      <c r="F31" s="150"/>
      <c r="G31" s="151"/>
      <c r="H31" s="80">
        <v>-41100</v>
      </c>
      <c r="I31" s="81">
        <v>-42800.21</v>
      </c>
      <c r="J31" s="82">
        <f>IF(IF(H31="",0,H31)=0,0,(IF(H31&gt;0,IF(I31&gt;H31,0,H31-I31),IF(I31&gt;H31,H31-I31,0))))</f>
        <v>0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475</v>
      </c>
      <c r="B32" s="100" t="s">
        <v>6</v>
      </c>
      <c r="C32" s="101" t="s">
        <v>68</v>
      </c>
      <c r="D32" s="146" t="s">
        <v>476</v>
      </c>
      <c r="E32" s="147"/>
      <c r="F32" s="147"/>
      <c r="G32" s="148"/>
      <c r="H32" s="96">
        <v>182000</v>
      </c>
      <c r="I32" s="102">
        <v>185218.84</v>
      </c>
      <c r="J32" s="103">
        <v>0</v>
      </c>
      <c r="K32" s="117" t="str">
        <f t="shared" si="0"/>
        <v>00010500000000000000</v>
      </c>
      <c r="L32" s="105" t="s">
        <v>477</v>
      </c>
    </row>
    <row r="33" spans="1:12">
      <c r="A33" s="99" t="s">
        <v>478</v>
      </c>
      <c r="B33" s="100" t="s">
        <v>6</v>
      </c>
      <c r="C33" s="101" t="s">
        <v>68</v>
      </c>
      <c r="D33" s="146" t="s">
        <v>479</v>
      </c>
      <c r="E33" s="147"/>
      <c r="F33" s="147"/>
      <c r="G33" s="148"/>
      <c r="H33" s="96">
        <v>182000</v>
      </c>
      <c r="I33" s="102">
        <v>185218.84</v>
      </c>
      <c r="J33" s="103">
        <v>0</v>
      </c>
      <c r="K33" s="117" t="str">
        <f t="shared" si="0"/>
        <v>00010503000010000110</v>
      </c>
      <c r="L33" s="105" t="s">
        <v>480</v>
      </c>
    </row>
    <row r="34" spans="1:12" s="84" customFormat="1">
      <c r="A34" s="79" t="s">
        <v>478</v>
      </c>
      <c r="B34" s="78" t="s">
        <v>6</v>
      </c>
      <c r="C34" s="120" t="s">
        <v>68</v>
      </c>
      <c r="D34" s="149" t="s">
        <v>481</v>
      </c>
      <c r="E34" s="150"/>
      <c r="F34" s="150"/>
      <c r="G34" s="151"/>
      <c r="H34" s="80">
        <v>182000</v>
      </c>
      <c r="I34" s="81">
        <v>185218.84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 &amp; D34 &amp; G34</f>
        <v>00010503010010000110</v>
      </c>
    </row>
    <row r="35" spans="1:12">
      <c r="A35" s="99" t="s">
        <v>482</v>
      </c>
      <c r="B35" s="100" t="s">
        <v>6</v>
      </c>
      <c r="C35" s="101" t="s">
        <v>68</v>
      </c>
      <c r="D35" s="146" t="s">
        <v>483</v>
      </c>
      <c r="E35" s="147"/>
      <c r="F35" s="147"/>
      <c r="G35" s="148"/>
      <c r="H35" s="96">
        <v>3201000</v>
      </c>
      <c r="I35" s="102">
        <v>3210006.23</v>
      </c>
      <c r="J35" s="103">
        <v>1305156.1399999999</v>
      </c>
      <c r="K35" s="117" t="str">
        <f t="shared" si="0"/>
        <v>00010600000000000000</v>
      </c>
      <c r="L35" s="105" t="s">
        <v>484</v>
      </c>
    </row>
    <row r="36" spans="1:12">
      <c r="A36" s="99" t="s">
        <v>485</v>
      </c>
      <c r="B36" s="100" t="s">
        <v>6</v>
      </c>
      <c r="C36" s="101" t="s">
        <v>68</v>
      </c>
      <c r="D36" s="146" t="s">
        <v>486</v>
      </c>
      <c r="E36" s="147"/>
      <c r="F36" s="147"/>
      <c r="G36" s="148"/>
      <c r="H36" s="96">
        <v>501000</v>
      </c>
      <c r="I36" s="102">
        <v>244513.51</v>
      </c>
      <c r="J36" s="103">
        <v>256486.49</v>
      </c>
      <c r="K36" s="117" t="str">
        <f t="shared" si="0"/>
        <v>00010601000000000110</v>
      </c>
      <c r="L36" s="105" t="s">
        <v>487</v>
      </c>
    </row>
    <row r="37" spans="1:12" s="84" customFormat="1" ht="33.75">
      <c r="A37" s="79" t="s">
        <v>488</v>
      </c>
      <c r="B37" s="78" t="s">
        <v>6</v>
      </c>
      <c r="C37" s="120" t="s">
        <v>68</v>
      </c>
      <c r="D37" s="149" t="s">
        <v>489</v>
      </c>
      <c r="E37" s="150"/>
      <c r="F37" s="150"/>
      <c r="G37" s="151"/>
      <c r="H37" s="80">
        <v>501000</v>
      </c>
      <c r="I37" s="81">
        <v>244513.51</v>
      </c>
      <c r="J37" s="82">
        <f>IF(IF(H37="",0,H37)=0,0,(IF(H37&gt;0,IF(I37&gt;H37,0,H37-I37),IF(I37&gt;H37,H37-I37,0))))</f>
        <v>256486.49</v>
      </c>
      <c r="K37" s="118" t="str">
        <f t="shared" si="0"/>
        <v>00010601030100000110</v>
      </c>
      <c r="L37" s="83" t="str">
        <f>C37 &amp; D37 &amp; G37</f>
        <v>00010601030100000110</v>
      </c>
    </row>
    <row r="38" spans="1:12">
      <c r="A38" s="99" t="s">
        <v>490</v>
      </c>
      <c r="B38" s="100" t="s">
        <v>6</v>
      </c>
      <c r="C38" s="101" t="s">
        <v>68</v>
      </c>
      <c r="D38" s="146" t="s">
        <v>491</v>
      </c>
      <c r="E38" s="147"/>
      <c r="F38" s="147"/>
      <c r="G38" s="148"/>
      <c r="H38" s="96">
        <v>2700000</v>
      </c>
      <c r="I38" s="102">
        <v>2965492.72</v>
      </c>
      <c r="J38" s="103">
        <v>1048669.6499999999</v>
      </c>
      <c r="K38" s="117" t="str">
        <f t="shared" si="0"/>
        <v>00010606000000000110</v>
      </c>
      <c r="L38" s="105" t="s">
        <v>492</v>
      </c>
    </row>
    <row r="39" spans="1:12">
      <c r="A39" s="99" t="s">
        <v>493</v>
      </c>
      <c r="B39" s="100" t="s">
        <v>6</v>
      </c>
      <c r="C39" s="101" t="s">
        <v>68</v>
      </c>
      <c r="D39" s="146" t="s">
        <v>494</v>
      </c>
      <c r="E39" s="147"/>
      <c r="F39" s="147"/>
      <c r="G39" s="148"/>
      <c r="H39" s="96">
        <v>1700000</v>
      </c>
      <c r="I39" s="102">
        <v>651330.35</v>
      </c>
      <c r="J39" s="103">
        <v>1048669.6499999999</v>
      </c>
      <c r="K39" s="117" t="str">
        <f t="shared" si="0"/>
        <v>00010606030000000110</v>
      </c>
      <c r="L39" s="105" t="s">
        <v>495</v>
      </c>
    </row>
    <row r="40" spans="1:12" s="84" customFormat="1" ht="22.5">
      <c r="A40" s="79" t="s">
        <v>496</v>
      </c>
      <c r="B40" s="78" t="s">
        <v>6</v>
      </c>
      <c r="C40" s="120" t="s">
        <v>68</v>
      </c>
      <c r="D40" s="149" t="s">
        <v>497</v>
      </c>
      <c r="E40" s="150"/>
      <c r="F40" s="150"/>
      <c r="G40" s="151"/>
      <c r="H40" s="80">
        <v>1700000</v>
      </c>
      <c r="I40" s="81">
        <v>651330.35</v>
      </c>
      <c r="J40" s="82">
        <f>IF(IF(H40="",0,H40)=0,0,(IF(H40&gt;0,IF(I40&gt;H40,0,H40-I40),IF(I40&gt;H40,H40-I40,0))))</f>
        <v>1048669.6499999999</v>
      </c>
      <c r="K40" s="118" t="str">
        <f t="shared" si="0"/>
        <v>00010606033100000110</v>
      </c>
      <c r="L40" s="83" t="str">
        <f>C40 &amp; D40 &amp; G40</f>
        <v>00010606033100000110</v>
      </c>
    </row>
    <row r="41" spans="1:12">
      <c r="A41" s="99" t="s">
        <v>498</v>
      </c>
      <c r="B41" s="100" t="s">
        <v>6</v>
      </c>
      <c r="C41" s="101" t="s">
        <v>68</v>
      </c>
      <c r="D41" s="146" t="s">
        <v>499</v>
      </c>
      <c r="E41" s="147"/>
      <c r="F41" s="147"/>
      <c r="G41" s="148"/>
      <c r="H41" s="96">
        <v>1000000</v>
      </c>
      <c r="I41" s="102">
        <v>2314162.37</v>
      </c>
      <c r="J41" s="103">
        <v>0</v>
      </c>
      <c r="K41" s="117" t="str">
        <f t="shared" si="0"/>
        <v>00010606040000000110</v>
      </c>
      <c r="L41" s="105" t="s">
        <v>500</v>
      </c>
    </row>
    <row r="42" spans="1:12" s="84" customFormat="1" ht="33.75">
      <c r="A42" s="79" t="s">
        <v>501</v>
      </c>
      <c r="B42" s="78" t="s">
        <v>6</v>
      </c>
      <c r="C42" s="120" t="s">
        <v>68</v>
      </c>
      <c r="D42" s="149" t="s">
        <v>502</v>
      </c>
      <c r="E42" s="150"/>
      <c r="F42" s="150"/>
      <c r="G42" s="151"/>
      <c r="H42" s="80">
        <v>1000000</v>
      </c>
      <c r="I42" s="81">
        <v>2314162.37</v>
      </c>
      <c r="J42" s="82">
        <f>IF(IF(H42="",0,H42)=0,0,(IF(H42&gt;0,IF(I42&gt;H42,0,H42-I42),IF(I42&gt;H42,H42-I42,0))))</f>
        <v>0</v>
      </c>
      <c r="K42" s="118" t="str">
        <f t="shared" si="0"/>
        <v>00010606043100000110</v>
      </c>
      <c r="L42" s="83" t="str">
        <f>C42 &amp; D42 &amp; G42</f>
        <v>00010606043100000110</v>
      </c>
    </row>
    <row r="43" spans="1:12">
      <c r="A43" s="99" t="s">
        <v>503</v>
      </c>
      <c r="B43" s="100" t="s">
        <v>6</v>
      </c>
      <c r="C43" s="101" t="s">
        <v>68</v>
      </c>
      <c r="D43" s="146" t="s">
        <v>504</v>
      </c>
      <c r="E43" s="147"/>
      <c r="F43" s="147"/>
      <c r="G43" s="148"/>
      <c r="H43" s="96">
        <v>7500</v>
      </c>
      <c r="I43" s="102">
        <v>3535</v>
      </c>
      <c r="J43" s="103">
        <v>3965</v>
      </c>
      <c r="K43" s="117" t="str">
        <f t="shared" si="0"/>
        <v>00010800000000000000</v>
      </c>
      <c r="L43" s="105" t="s">
        <v>505</v>
      </c>
    </row>
    <row r="44" spans="1:12" ht="33.75">
      <c r="A44" s="99" t="s">
        <v>506</v>
      </c>
      <c r="B44" s="100" t="s">
        <v>6</v>
      </c>
      <c r="C44" s="101" t="s">
        <v>68</v>
      </c>
      <c r="D44" s="146" t="s">
        <v>507</v>
      </c>
      <c r="E44" s="147"/>
      <c r="F44" s="147"/>
      <c r="G44" s="148"/>
      <c r="H44" s="96">
        <v>7500</v>
      </c>
      <c r="I44" s="102">
        <v>3535</v>
      </c>
      <c r="J44" s="103">
        <v>3965</v>
      </c>
      <c r="K44" s="117" t="str">
        <f t="shared" si="0"/>
        <v>00010804000010000110</v>
      </c>
      <c r="L44" s="105" t="s">
        <v>508</v>
      </c>
    </row>
    <row r="45" spans="1:12" s="84" customFormat="1" ht="56.25">
      <c r="A45" s="79" t="s">
        <v>509</v>
      </c>
      <c r="B45" s="78" t="s">
        <v>6</v>
      </c>
      <c r="C45" s="120" t="s">
        <v>68</v>
      </c>
      <c r="D45" s="149" t="s">
        <v>510</v>
      </c>
      <c r="E45" s="150"/>
      <c r="F45" s="150"/>
      <c r="G45" s="151"/>
      <c r="H45" s="80">
        <v>7500</v>
      </c>
      <c r="I45" s="81">
        <v>3535</v>
      </c>
      <c r="J45" s="82">
        <f>IF(IF(H45="",0,H45)=0,0,(IF(H45&gt;0,IF(I45&gt;H45,0,H45-I45),IF(I45&gt;H45,H45-I45,0))))</f>
        <v>3965</v>
      </c>
      <c r="K45" s="118" t="str">
        <f t="shared" si="0"/>
        <v>00010804020010000110</v>
      </c>
      <c r="L45" s="83" t="str">
        <f>C45 &amp; D45 &amp; G45</f>
        <v>00010804020010000110</v>
      </c>
    </row>
    <row r="46" spans="1:12" ht="33.75">
      <c r="A46" s="99" t="s">
        <v>511</v>
      </c>
      <c r="B46" s="100" t="s">
        <v>6</v>
      </c>
      <c r="C46" s="101" t="s">
        <v>68</v>
      </c>
      <c r="D46" s="146" t="s">
        <v>512</v>
      </c>
      <c r="E46" s="147"/>
      <c r="F46" s="147"/>
      <c r="G46" s="148"/>
      <c r="H46" s="96">
        <v>234200</v>
      </c>
      <c r="I46" s="102">
        <v>113948.34</v>
      </c>
      <c r="J46" s="103">
        <v>120251.66</v>
      </c>
      <c r="K46" s="117" t="str">
        <f t="shared" si="0"/>
        <v>00011100000000000000</v>
      </c>
      <c r="L46" s="105" t="s">
        <v>513</v>
      </c>
    </row>
    <row r="47" spans="1:12" ht="67.5">
      <c r="A47" s="99" t="s">
        <v>514</v>
      </c>
      <c r="B47" s="100" t="s">
        <v>6</v>
      </c>
      <c r="C47" s="101" t="s">
        <v>68</v>
      </c>
      <c r="D47" s="146" t="s">
        <v>515</v>
      </c>
      <c r="E47" s="147"/>
      <c r="F47" s="147"/>
      <c r="G47" s="148"/>
      <c r="H47" s="96">
        <v>234200</v>
      </c>
      <c r="I47" s="102">
        <v>113948.34</v>
      </c>
      <c r="J47" s="103">
        <v>120251.66</v>
      </c>
      <c r="K47" s="117" t="str">
        <f t="shared" si="0"/>
        <v>00011109000000000120</v>
      </c>
      <c r="L47" s="105" t="s">
        <v>516</v>
      </c>
    </row>
    <row r="48" spans="1:12" ht="67.5">
      <c r="A48" s="99" t="s">
        <v>517</v>
      </c>
      <c r="B48" s="100" t="s">
        <v>6</v>
      </c>
      <c r="C48" s="101" t="s">
        <v>68</v>
      </c>
      <c r="D48" s="146" t="s">
        <v>518</v>
      </c>
      <c r="E48" s="147"/>
      <c r="F48" s="147"/>
      <c r="G48" s="148"/>
      <c r="H48" s="96">
        <v>234200</v>
      </c>
      <c r="I48" s="102">
        <v>113948.34</v>
      </c>
      <c r="J48" s="103">
        <v>120251.66</v>
      </c>
      <c r="K48" s="117" t="str">
        <f t="shared" si="0"/>
        <v>00011109040000000120</v>
      </c>
      <c r="L48" s="105" t="s">
        <v>519</v>
      </c>
    </row>
    <row r="49" spans="1:12" s="84" customFormat="1" ht="67.5">
      <c r="A49" s="79" t="s">
        <v>520</v>
      </c>
      <c r="B49" s="78" t="s">
        <v>6</v>
      </c>
      <c r="C49" s="120" t="s">
        <v>68</v>
      </c>
      <c r="D49" s="149" t="s">
        <v>521</v>
      </c>
      <c r="E49" s="150"/>
      <c r="F49" s="150"/>
      <c r="G49" s="151"/>
      <c r="H49" s="80">
        <v>234200</v>
      </c>
      <c r="I49" s="81">
        <v>113948.34</v>
      </c>
      <c r="J49" s="82">
        <f>IF(IF(H49="",0,H49)=0,0,(IF(H49&gt;0,IF(I49&gt;H49,0,H49-I49),IF(I49&gt;H49,H49-I49,0))))</f>
        <v>120251.66</v>
      </c>
      <c r="K49" s="118" t="str">
        <f t="shared" ref="K49:K68" si="1">C49 &amp; D49 &amp; G49</f>
        <v>00011109045100000120</v>
      </c>
      <c r="L49" s="83" t="str">
        <f>C49 &amp; D49 &amp; G49</f>
        <v>00011109045100000120</v>
      </c>
    </row>
    <row r="50" spans="1:12">
      <c r="A50" s="99" t="s">
        <v>522</v>
      </c>
      <c r="B50" s="100" t="s">
        <v>6</v>
      </c>
      <c r="C50" s="101" t="s">
        <v>68</v>
      </c>
      <c r="D50" s="146" t="s">
        <v>523</v>
      </c>
      <c r="E50" s="147"/>
      <c r="F50" s="147"/>
      <c r="G50" s="148"/>
      <c r="H50" s="96">
        <v>4582862.9000000004</v>
      </c>
      <c r="I50" s="102">
        <v>3780162.9</v>
      </c>
      <c r="J50" s="103">
        <v>802700</v>
      </c>
      <c r="K50" s="117" t="str">
        <f t="shared" si="1"/>
        <v>00020000000000000000</v>
      </c>
      <c r="L50" s="105" t="s">
        <v>524</v>
      </c>
    </row>
    <row r="51" spans="1:12" ht="33.75">
      <c r="A51" s="99" t="s">
        <v>525</v>
      </c>
      <c r="B51" s="100" t="s">
        <v>6</v>
      </c>
      <c r="C51" s="101" t="s">
        <v>68</v>
      </c>
      <c r="D51" s="146" t="s">
        <v>526</v>
      </c>
      <c r="E51" s="147"/>
      <c r="F51" s="147"/>
      <c r="G51" s="148"/>
      <c r="H51" s="96">
        <v>4482862.9000000004</v>
      </c>
      <c r="I51" s="102">
        <v>3680162.9</v>
      </c>
      <c r="J51" s="103">
        <v>802700</v>
      </c>
      <c r="K51" s="117" t="str">
        <f t="shared" si="1"/>
        <v>00020200000000000000</v>
      </c>
      <c r="L51" s="105" t="s">
        <v>527</v>
      </c>
    </row>
    <row r="52" spans="1:12" ht="22.5">
      <c r="A52" s="99" t="s">
        <v>528</v>
      </c>
      <c r="B52" s="100" t="s">
        <v>6</v>
      </c>
      <c r="C52" s="101" t="s">
        <v>68</v>
      </c>
      <c r="D52" s="146" t="s">
        <v>529</v>
      </c>
      <c r="E52" s="147"/>
      <c r="F52" s="147"/>
      <c r="G52" s="148"/>
      <c r="H52" s="96">
        <v>2178600</v>
      </c>
      <c r="I52" s="102">
        <v>1997100</v>
      </c>
      <c r="J52" s="103">
        <v>181500</v>
      </c>
      <c r="K52" s="117" t="str">
        <f t="shared" si="1"/>
        <v>00020210000000000150</v>
      </c>
      <c r="L52" s="105" t="s">
        <v>530</v>
      </c>
    </row>
    <row r="53" spans="1:12">
      <c r="A53" s="99" t="s">
        <v>531</v>
      </c>
      <c r="B53" s="100" t="s">
        <v>6</v>
      </c>
      <c r="C53" s="101" t="s">
        <v>68</v>
      </c>
      <c r="D53" s="146" t="s">
        <v>532</v>
      </c>
      <c r="E53" s="147"/>
      <c r="F53" s="147"/>
      <c r="G53" s="148"/>
      <c r="H53" s="96">
        <v>2178600</v>
      </c>
      <c r="I53" s="102">
        <v>1997100</v>
      </c>
      <c r="J53" s="103">
        <v>181500</v>
      </c>
      <c r="K53" s="117" t="str">
        <f t="shared" si="1"/>
        <v>00020215001000000150</v>
      </c>
      <c r="L53" s="105" t="s">
        <v>533</v>
      </c>
    </row>
    <row r="54" spans="1:12" s="84" customFormat="1" ht="22.5">
      <c r="A54" s="79" t="s">
        <v>534</v>
      </c>
      <c r="B54" s="78" t="s">
        <v>6</v>
      </c>
      <c r="C54" s="120" t="s">
        <v>68</v>
      </c>
      <c r="D54" s="149" t="s">
        <v>535</v>
      </c>
      <c r="E54" s="150"/>
      <c r="F54" s="150"/>
      <c r="G54" s="151"/>
      <c r="H54" s="80">
        <v>2178600</v>
      </c>
      <c r="I54" s="81">
        <v>1997100</v>
      </c>
      <c r="J54" s="82">
        <f>IF(IF(H54="",0,H54)=0,0,(IF(H54&gt;0,IF(I54&gt;H54,0,H54-I54),IF(I54&gt;H54,H54-I54,0))))</f>
        <v>181500</v>
      </c>
      <c r="K54" s="118" t="str">
        <f t="shared" si="1"/>
        <v>00020215001100000150</v>
      </c>
      <c r="L54" s="83" t="str">
        <f>C54 &amp; D54 &amp; G54</f>
        <v>00020215001100000150</v>
      </c>
    </row>
    <row r="55" spans="1:12" ht="22.5">
      <c r="A55" s="99" t="s">
        <v>536</v>
      </c>
      <c r="B55" s="100" t="s">
        <v>6</v>
      </c>
      <c r="C55" s="101" t="s">
        <v>68</v>
      </c>
      <c r="D55" s="146" t="s">
        <v>537</v>
      </c>
      <c r="E55" s="147"/>
      <c r="F55" s="147"/>
      <c r="G55" s="148"/>
      <c r="H55" s="96">
        <v>2023362.9</v>
      </c>
      <c r="I55" s="102">
        <v>1417962.9</v>
      </c>
      <c r="J55" s="103">
        <v>605400</v>
      </c>
      <c r="K55" s="117" t="str">
        <f t="shared" si="1"/>
        <v>00020220000000000150</v>
      </c>
      <c r="L55" s="105" t="s">
        <v>538</v>
      </c>
    </row>
    <row r="56" spans="1:12">
      <c r="A56" s="99" t="s">
        <v>539</v>
      </c>
      <c r="B56" s="100" t="s">
        <v>6</v>
      </c>
      <c r="C56" s="101" t="s">
        <v>68</v>
      </c>
      <c r="D56" s="146" t="s">
        <v>540</v>
      </c>
      <c r="E56" s="147"/>
      <c r="F56" s="147"/>
      <c r="G56" s="148"/>
      <c r="H56" s="96">
        <v>2023362.9</v>
      </c>
      <c r="I56" s="102">
        <v>1417962.9</v>
      </c>
      <c r="J56" s="103">
        <v>605400</v>
      </c>
      <c r="K56" s="117" t="str">
        <f t="shared" si="1"/>
        <v>00020229999000000150</v>
      </c>
      <c r="L56" s="105" t="s">
        <v>541</v>
      </c>
    </row>
    <row r="57" spans="1:12" s="84" customFormat="1">
      <c r="A57" s="79" t="s">
        <v>542</v>
      </c>
      <c r="B57" s="78" t="s">
        <v>6</v>
      </c>
      <c r="C57" s="120" t="s">
        <v>68</v>
      </c>
      <c r="D57" s="149" t="s">
        <v>543</v>
      </c>
      <c r="E57" s="150"/>
      <c r="F57" s="150"/>
      <c r="G57" s="151"/>
      <c r="H57" s="80">
        <v>2023362.9</v>
      </c>
      <c r="I57" s="81">
        <v>1417962.9</v>
      </c>
      <c r="J57" s="82">
        <f>IF(IF(H57="",0,H57)=0,0,(IF(H57&gt;0,IF(I57&gt;H57,0,H57-I57),IF(I57&gt;H57,H57-I57,0))))</f>
        <v>605400</v>
      </c>
      <c r="K57" s="118" t="str">
        <f t="shared" si="1"/>
        <v>00020229999100000150</v>
      </c>
      <c r="L57" s="83" t="str">
        <f>C57 &amp; D57 &amp; G57</f>
        <v>00020229999100000150</v>
      </c>
    </row>
    <row r="58" spans="1:12" ht="22.5">
      <c r="A58" s="99" t="s">
        <v>544</v>
      </c>
      <c r="B58" s="100" t="s">
        <v>6</v>
      </c>
      <c r="C58" s="101" t="s">
        <v>68</v>
      </c>
      <c r="D58" s="146" t="s">
        <v>545</v>
      </c>
      <c r="E58" s="147"/>
      <c r="F58" s="147"/>
      <c r="G58" s="148"/>
      <c r="H58" s="96">
        <v>203300</v>
      </c>
      <c r="I58" s="102">
        <v>187500</v>
      </c>
      <c r="J58" s="103">
        <v>15800</v>
      </c>
      <c r="K58" s="117" t="str">
        <f t="shared" si="1"/>
        <v>00020230000000000150</v>
      </c>
      <c r="L58" s="105" t="s">
        <v>546</v>
      </c>
    </row>
    <row r="59" spans="1:12" ht="33.75">
      <c r="A59" s="99" t="s">
        <v>547</v>
      </c>
      <c r="B59" s="100" t="s">
        <v>6</v>
      </c>
      <c r="C59" s="101" t="s">
        <v>68</v>
      </c>
      <c r="D59" s="146" t="s">
        <v>548</v>
      </c>
      <c r="E59" s="147"/>
      <c r="F59" s="147"/>
      <c r="G59" s="148"/>
      <c r="H59" s="96">
        <v>123800</v>
      </c>
      <c r="I59" s="102">
        <v>108000</v>
      </c>
      <c r="J59" s="103">
        <v>15800</v>
      </c>
      <c r="K59" s="117" t="str">
        <f t="shared" si="1"/>
        <v>00020230024000000150</v>
      </c>
      <c r="L59" s="105" t="s">
        <v>549</v>
      </c>
    </row>
    <row r="60" spans="1:12" s="84" customFormat="1" ht="33.75">
      <c r="A60" s="79" t="s">
        <v>550</v>
      </c>
      <c r="B60" s="78" t="s">
        <v>6</v>
      </c>
      <c r="C60" s="120" t="s">
        <v>68</v>
      </c>
      <c r="D60" s="149" t="s">
        <v>551</v>
      </c>
      <c r="E60" s="150"/>
      <c r="F60" s="150"/>
      <c r="G60" s="151"/>
      <c r="H60" s="80">
        <v>123800</v>
      </c>
      <c r="I60" s="81">
        <v>108000</v>
      </c>
      <c r="J60" s="82">
        <f>IF(IF(H60="",0,H60)=0,0,(IF(H60&gt;0,IF(I60&gt;H60,0,H60-I60),IF(I60&gt;H60,H60-I60,0))))</f>
        <v>15800</v>
      </c>
      <c r="K60" s="118" t="str">
        <f t="shared" si="1"/>
        <v>00020230024100000150</v>
      </c>
      <c r="L60" s="83" t="str">
        <f>C60 &amp; D60 &amp; G60</f>
        <v>00020230024100000150</v>
      </c>
    </row>
    <row r="61" spans="1:12" ht="33.75">
      <c r="A61" s="99" t="s">
        <v>552</v>
      </c>
      <c r="B61" s="100" t="s">
        <v>6</v>
      </c>
      <c r="C61" s="101" t="s">
        <v>68</v>
      </c>
      <c r="D61" s="146" t="s">
        <v>553</v>
      </c>
      <c r="E61" s="147"/>
      <c r="F61" s="147"/>
      <c r="G61" s="148"/>
      <c r="H61" s="96">
        <v>79500</v>
      </c>
      <c r="I61" s="102">
        <v>79500</v>
      </c>
      <c r="J61" s="103">
        <v>0</v>
      </c>
      <c r="K61" s="117" t="str">
        <f t="shared" si="1"/>
        <v>00020235118000000150</v>
      </c>
      <c r="L61" s="105" t="s">
        <v>554</v>
      </c>
    </row>
    <row r="62" spans="1:12" s="84" customFormat="1" ht="33.75">
      <c r="A62" s="79" t="s">
        <v>555</v>
      </c>
      <c r="B62" s="78" t="s">
        <v>6</v>
      </c>
      <c r="C62" s="120" t="s">
        <v>68</v>
      </c>
      <c r="D62" s="149" t="s">
        <v>556</v>
      </c>
      <c r="E62" s="150"/>
      <c r="F62" s="150"/>
      <c r="G62" s="151"/>
      <c r="H62" s="80">
        <v>79500</v>
      </c>
      <c r="I62" s="81">
        <v>79500</v>
      </c>
      <c r="J62" s="82">
        <f>IF(IF(H62="",0,H62)=0,0,(IF(H62&gt;0,IF(I62&gt;H62,0,H62-I62),IF(I62&gt;H62,H62-I62,0))))</f>
        <v>0</v>
      </c>
      <c r="K62" s="118" t="str">
        <f t="shared" si="1"/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46" t="s">
        <v>557</v>
      </c>
      <c r="E63" s="147"/>
      <c r="F63" s="147"/>
      <c r="G63" s="148"/>
      <c r="H63" s="96">
        <v>77600</v>
      </c>
      <c r="I63" s="102">
        <v>77600</v>
      </c>
      <c r="J63" s="103">
        <v>0</v>
      </c>
      <c r="K63" s="117" t="str">
        <f t="shared" si="1"/>
        <v>00020240000000000150</v>
      </c>
      <c r="L63" s="105" t="s">
        <v>558</v>
      </c>
    </row>
    <row r="64" spans="1:12" ht="45">
      <c r="A64" s="99" t="s">
        <v>559</v>
      </c>
      <c r="B64" s="100" t="s">
        <v>6</v>
      </c>
      <c r="C64" s="101" t="s">
        <v>68</v>
      </c>
      <c r="D64" s="146" t="s">
        <v>560</v>
      </c>
      <c r="E64" s="147"/>
      <c r="F64" s="147"/>
      <c r="G64" s="148"/>
      <c r="H64" s="96">
        <v>77600</v>
      </c>
      <c r="I64" s="102">
        <v>77600</v>
      </c>
      <c r="J64" s="103">
        <v>0</v>
      </c>
      <c r="K64" s="117" t="str">
        <f t="shared" si="1"/>
        <v>00020240014000000150</v>
      </c>
      <c r="L64" s="105" t="s">
        <v>561</v>
      </c>
    </row>
    <row r="65" spans="1:12" s="84" customFormat="1" ht="56.25">
      <c r="A65" s="79" t="s">
        <v>562</v>
      </c>
      <c r="B65" s="78" t="s">
        <v>6</v>
      </c>
      <c r="C65" s="120" t="s">
        <v>68</v>
      </c>
      <c r="D65" s="149" t="s">
        <v>563</v>
      </c>
      <c r="E65" s="150"/>
      <c r="F65" s="150"/>
      <c r="G65" s="151"/>
      <c r="H65" s="80">
        <v>77600</v>
      </c>
      <c r="I65" s="81">
        <v>77600</v>
      </c>
      <c r="J65" s="82">
        <f>IF(IF(H65="",0,H65)=0,0,(IF(H65&gt;0,IF(I65&gt;H65,0,H65-I65),IF(I65&gt;H65,H65-I65,0))))</f>
        <v>0</v>
      </c>
      <c r="K65" s="118" t="str">
        <f t="shared" si="1"/>
        <v>00020240014100000150</v>
      </c>
      <c r="L65" s="83" t="str">
        <f>C65 &amp; D65 &amp; G65</f>
        <v>00020240014100000150</v>
      </c>
    </row>
    <row r="66" spans="1:12">
      <c r="A66" s="99" t="s">
        <v>564</v>
      </c>
      <c r="B66" s="100" t="s">
        <v>6</v>
      </c>
      <c r="C66" s="101" t="s">
        <v>68</v>
      </c>
      <c r="D66" s="146" t="s">
        <v>565</v>
      </c>
      <c r="E66" s="147"/>
      <c r="F66" s="147"/>
      <c r="G66" s="148"/>
      <c r="H66" s="96">
        <v>100000</v>
      </c>
      <c r="I66" s="102">
        <v>100000</v>
      </c>
      <c r="J66" s="103">
        <v>0</v>
      </c>
      <c r="K66" s="117" t="str">
        <f t="shared" si="1"/>
        <v>00020700000000000000</v>
      </c>
      <c r="L66" s="105" t="s">
        <v>566</v>
      </c>
    </row>
    <row r="67" spans="1:12" ht="22.5">
      <c r="A67" s="99" t="s">
        <v>567</v>
      </c>
      <c r="B67" s="100" t="s">
        <v>6</v>
      </c>
      <c r="C67" s="101" t="s">
        <v>68</v>
      </c>
      <c r="D67" s="146" t="s">
        <v>568</v>
      </c>
      <c r="E67" s="147"/>
      <c r="F67" s="147"/>
      <c r="G67" s="148"/>
      <c r="H67" s="96">
        <v>100000</v>
      </c>
      <c r="I67" s="102">
        <v>100000</v>
      </c>
      <c r="J67" s="103">
        <v>0</v>
      </c>
      <c r="K67" s="117" t="str">
        <f t="shared" si="1"/>
        <v>00020705000100000150</v>
      </c>
      <c r="L67" s="105" t="s">
        <v>569</v>
      </c>
    </row>
    <row r="68" spans="1:12" s="84" customFormat="1" ht="22.5">
      <c r="A68" s="79" t="s">
        <v>567</v>
      </c>
      <c r="B68" s="78" t="s">
        <v>6</v>
      </c>
      <c r="C68" s="120" t="s">
        <v>68</v>
      </c>
      <c r="D68" s="149" t="s">
        <v>570</v>
      </c>
      <c r="E68" s="150"/>
      <c r="F68" s="150"/>
      <c r="G68" s="151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 t="shared" si="1"/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74" t="s">
        <v>24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62" t="s">
        <v>39</v>
      </c>
      <c r="B73" s="162" t="s">
        <v>40</v>
      </c>
      <c r="C73" s="175" t="s">
        <v>44</v>
      </c>
      <c r="D73" s="176"/>
      <c r="E73" s="176"/>
      <c r="F73" s="176"/>
      <c r="G73" s="177"/>
      <c r="H73" s="162" t="s">
        <v>42</v>
      </c>
      <c r="I73" s="162" t="s">
        <v>23</v>
      </c>
      <c r="J73" s="162" t="s">
        <v>43</v>
      </c>
      <c r="K73" s="113"/>
    </row>
    <row r="74" spans="1:12">
      <c r="A74" s="163"/>
      <c r="B74" s="163"/>
      <c r="C74" s="178"/>
      <c r="D74" s="179"/>
      <c r="E74" s="179"/>
      <c r="F74" s="179"/>
      <c r="G74" s="180"/>
      <c r="H74" s="163"/>
      <c r="I74" s="163"/>
      <c r="J74" s="163"/>
      <c r="K74" s="113"/>
    </row>
    <row r="75" spans="1:12">
      <c r="A75" s="164"/>
      <c r="B75" s="164"/>
      <c r="C75" s="181"/>
      <c r="D75" s="182"/>
      <c r="E75" s="182"/>
      <c r="F75" s="182"/>
      <c r="G75" s="183"/>
      <c r="H75" s="164"/>
      <c r="I75" s="164"/>
      <c r="J75" s="164"/>
      <c r="K75" s="113"/>
    </row>
    <row r="76" spans="1:12" ht="13.5" thickBot="1">
      <c r="A76" s="70">
        <v>1</v>
      </c>
      <c r="B76" s="12">
        <v>2</v>
      </c>
      <c r="C76" s="171">
        <v>3</v>
      </c>
      <c r="D76" s="172"/>
      <c r="E76" s="172"/>
      <c r="F76" s="172"/>
      <c r="G76" s="173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84" t="s">
        <v>17</v>
      </c>
      <c r="D77" s="185"/>
      <c r="E77" s="185"/>
      <c r="F77" s="185"/>
      <c r="G77" s="186"/>
      <c r="H77" s="52">
        <v>11097841.9</v>
      </c>
      <c r="I77" s="52">
        <v>8503856.3900000006</v>
      </c>
      <c r="J77" s="104">
        <v>2593985.5099999998</v>
      </c>
    </row>
    <row r="78" spans="1:12" ht="12.75" customHeight="1">
      <c r="A78" s="73" t="s">
        <v>4</v>
      </c>
      <c r="B78" s="50"/>
      <c r="C78" s="187"/>
      <c r="D78" s="188"/>
      <c r="E78" s="188"/>
      <c r="F78" s="188"/>
      <c r="G78" s="189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46" t="s">
        <v>92</v>
      </c>
      <c r="F79" s="153"/>
      <c r="G79" s="128" t="s">
        <v>68</v>
      </c>
      <c r="H79" s="96">
        <v>4032496</v>
      </c>
      <c r="I79" s="102">
        <v>3138736.03</v>
      </c>
      <c r="J79" s="103">
        <v>893759.97</v>
      </c>
      <c r="K79" s="117" t="str">
        <f t="shared" ref="K79:K142" si="2"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46" t="s">
        <v>92</v>
      </c>
      <c r="F80" s="153"/>
      <c r="G80" s="128" t="s">
        <v>68</v>
      </c>
      <c r="H80" s="96">
        <v>578600</v>
      </c>
      <c r="I80" s="102">
        <v>460149.48</v>
      </c>
      <c r="J80" s="103">
        <v>118450.52</v>
      </c>
      <c r="K80" s="117" t="str">
        <f t="shared" si="2"/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46" t="s">
        <v>99</v>
      </c>
      <c r="F81" s="153"/>
      <c r="G81" s="128" t="s">
        <v>68</v>
      </c>
      <c r="H81" s="96">
        <v>578600</v>
      </c>
      <c r="I81" s="102">
        <v>460149.48</v>
      </c>
      <c r="J81" s="103">
        <v>118450.52</v>
      </c>
      <c r="K81" s="117" t="str">
        <f t="shared" si="2"/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46" t="s">
        <v>102</v>
      </c>
      <c r="F82" s="153"/>
      <c r="G82" s="128" t="s">
        <v>68</v>
      </c>
      <c r="H82" s="96">
        <v>578600</v>
      </c>
      <c r="I82" s="102">
        <v>460149.48</v>
      </c>
      <c r="J82" s="103">
        <v>118450.52</v>
      </c>
      <c r="K82" s="117" t="str">
        <f t="shared" si="2"/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46" t="s">
        <v>105</v>
      </c>
      <c r="F83" s="153"/>
      <c r="G83" s="128" t="s">
        <v>68</v>
      </c>
      <c r="H83" s="96">
        <v>578600</v>
      </c>
      <c r="I83" s="102">
        <v>460149.48</v>
      </c>
      <c r="J83" s="103">
        <v>118450.52</v>
      </c>
      <c r="K83" s="117" t="str">
        <f t="shared" si="2"/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46" t="s">
        <v>108</v>
      </c>
      <c r="F84" s="153"/>
      <c r="G84" s="128" t="s">
        <v>68</v>
      </c>
      <c r="H84" s="96">
        <v>578600</v>
      </c>
      <c r="I84" s="102">
        <v>460149.48</v>
      </c>
      <c r="J84" s="103">
        <v>118450.52</v>
      </c>
      <c r="K84" s="117" t="str">
        <f t="shared" si="2"/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46" t="s">
        <v>108</v>
      </c>
      <c r="F85" s="153"/>
      <c r="G85" s="128" t="s">
        <v>111</v>
      </c>
      <c r="H85" s="96">
        <v>578600</v>
      </c>
      <c r="I85" s="102">
        <v>460149.48</v>
      </c>
      <c r="J85" s="103">
        <v>118450.52</v>
      </c>
      <c r="K85" s="117" t="str">
        <f t="shared" si="2"/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46" t="s">
        <v>108</v>
      </c>
      <c r="F86" s="153"/>
      <c r="G86" s="128" t="s">
        <v>114</v>
      </c>
      <c r="H86" s="96">
        <v>578600</v>
      </c>
      <c r="I86" s="102">
        <v>460149.48</v>
      </c>
      <c r="J86" s="103">
        <v>118450.52</v>
      </c>
      <c r="K86" s="117" t="str">
        <f t="shared" si="2"/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49" t="s">
        <v>108</v>
      </c>
      <c r="F87" s="152"/>
      <c r="G87" s="121" t="s">
        <v>116</v>
      </c>
      <c r="H87" s="80">
        <v>410800</v>
      </c>
      <c r="I87" s="81">
        <v>326054.90999999997</v>
      </c>
      <c r="J87" s="82">
        <f>IF(IF(H87="",0,H87)=0,0,(IF(H87&gt;0,IF(I87&gt;H87,0,H87-I87),IF(I87&gt;H87,H87-I87,0))))</f>
        <v>84745.09</v>
      </c>
      <c r="K87" s="117" t="str">
        <f t="shared" si="2"/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49" t="s">
        <v>108</v>
      </c>
      <c r="F88" s="152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 t="shared" si="2"/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49" t="s">
        <v>108</v>
      </c>
      <c r="F89" s="152"/>
      <c r="G89" s="121" t="s">
        <v>120</v>
      </c>
      <c r="H89" s="80">
        <v>122800</v>
      </c>
      <c r="I89" s="81">
        <v>93994.57</v>
      </c>
      <c r="J89" s="82">
        <f>IF(IF(H89="",0,H89)=0,0,(IF(H89&gt;0,IF(I89&gt;H89,0,H89-I89),IF(I89&gt;H89,H89-I89,0))))</f>
        <v>28805.43</v>
      </c>
      <c r="K89" s="117" t="str">
        <f t="shared" si="2"/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46" t="s">
        <v>92</v>
      </c>
      <c r="F90" s="153"/>
      <c r="G90" s="128" t="s">
        <v>68</v>
      </c>
      <c r="H90" s="96">
        <v>3347000</v>
      </c>
      <c r="I90" s="102">
        <v>2600112.4700000002</v>
      </c>
      <c r="J90" s="103">
        <v>746887.53</v>
      </c>
      <c r="K90" s="117" t="str">
        <f t="shared" si="2"/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46" t="s">
        <v>99</v>
      </c>
      <c r="F91" s="153"/>
      <c r="G91" s="128" t="s">
        <v>68</v>
      </c>
      <c r="H91" s="96">
        <v>3215000</v>
      </c>
      <c r="I91" s="102">
        <v>2494478.34</v>
      </c>
      <c r="J91" s="103">
        <v>720521.66</v>
      </c>
      <c r="K91" s="117" t="str">
        <f t="shared" si="2"/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46" t="s">
        <v>102</v>
      </c>
      <c r="F92" s="153"/>
      <c r="G92" s="128" t="s">
        <v>68</v>
      </c>
      <c r="H92" s="96">
        <v>3215000</v>
      </c>
      <c r="I92" s="102">
        <v>2494478.34</v>
      </c>
      <c r="J92" s="103">
        <v>720521.66</v>
      </c>
      <c r="K92" s="117" t="str">
        <f t="shared" si="2"/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46" t="s">
        <v>105</v>
      </c>
      <c r="F93" s="153"/>
      <c r="G93" s="128" t="s">
        <v>68</v>
      </c>
      <c r="H93" s="96">
        <v>3215000</v>
      </c>
      <c r="I93" s="102">
        <v>2494478.34</v>
      </c>
      <c r="J93" s="103">
        <v>720521.66</v>
      </c>
      <c r="K93" s="117" t="str">
        <f t="shared" si="2"/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46" t="s">
        <v>129</v>
      </c>
      <c r="F94" s="153"/>
      <c r="G94" s="128" t="s">
        <v>68</v>
      </c>
      <c r="H94" s="96">
        <v>3215000</v>
      </c>
      <c r="I94" s="102">
        <v>2494478.34</v>
      </c>
      <c r="J94" s="103">
        <v>720521.66</v>
      </c>
      <c r="K94" s="117" t="str">
        <f t="shared" si="2"/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46" t="s">
        <v>129</v>
      </c>
      <c r="F95" s="153"/>
      <c r="G95" s="128" t="s">
        <v>111</v>
      </c>
      <c r="H95" s="96">
        <v>2165000</v>
      </c>
      <c r="I95" s="102">
        <v>1834569.21</v>
      </c>
      <c r="J95" s="103">
        <v>330430.78999999998</v>
      </c>
      <c r="K95" s="117" t="str">
        <f t="shared" si="2"/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46" t="s">
        <v>129</v>
      </c>
      <c r="F96" s="153"/>
      <c r="G96" s="128" t="s">
        <v>114</v>
      </c>
      <c r="H96" s="96">
        <v>2165000</v>
      </c>
      <c r="I96" s="102">
        <v>1834569.21</v>
      </c>
      <c r="J96" s="103">
        <v>330430.78999999998</v>
      </c>
      <c r="K96" s="117" t="str">
        <f t="shared" si="2"/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49" t="s">
        <v>129</v>
      </c>
      <c r="F97" s="152"/>
      <c r="G97" s="121" t="s">
        <v>116</v>
      </c>
      <c r="H97" s="80">
        <v>1552000</v>
      </c>
      <c r="I97" s="81">
        <v>1330943.49</v>
      </c>
      <c r="J97" s="82">
        <f>IF(IF(H97="",0,H97)=0,0,(IF(H97&gt;0,IF(I97&gt;H97,0,H97-I97),IF(I97&gt;H97,H97-I97,0))))</f>
        <v>221056.51</v>
      </c>
      <c r="K97" s="117" t="str">
        <f t="shared" si="2"/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49" t="s">
        <v>129</v>
      </c>
      <c r="F98" s="152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 t="shared" si="2"/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49" t="s">
        <v>129</v>
      </c>
      <c r="F99" s="152"/>
      <c r="G99" s="121" t="s">
        <v>120</v>
      </c>
      <c r="H99" s="80">
        <v>482900</v>
      </c>
      <c r="I99" s="81">
        <v>383325.72</v>
      </c>
      <c r="J99" s="82">
        <f>IF(IF(H99="",0,H99)=0,0,(IF(H99&gt;0,IF(I99&gt;H99,0,H99-I99),IF(I99&gt;H99,H99-I99,0))))</f>
        <v>99574.28</v>
      </c>
      <c r="K99" s="117" t="str">
        <f t="shared" si="2"/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46" t="s">
        <v>129</v>
      </c>
      <c r="F100" s="153"/>
      <c r="G100" s="128" t="s">
        <v>7</v>
      </c>
      <c r="H100" s="96">
        <v>1000000</v>
      </c>
      <c r="I100" s="102">
        <v>628554.1</v>
      </c>
      <c r="J100" s="103">
        <v>371445.9</v>
      </c>
      <c r="K100" s="117" t="str">
        <f t="shared" si="2"/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46" t="s">
        <v>129</v>
      </c>
      <c r="F101" s="153"/>
      <c r="G101" s="128" t="s">
        <v>136</v>
      </c>
      <c r="H101" s="96">
        <v>1000000</v>
      </c>
      <c r="I101" s="102">
        <v>628554.1</v>
      </c>
      <c r="J101" s="103">
        <v>371445.9</v>
      </c>
      <c r="K101" s="117" t="str">
        <f t="shared" si="2"/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49" t="s">
        <v>129</v>
      </c>
      <c r="F102" s="152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 t="shared" si="2"/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49" t="s">
        <v>129</v>
      </c>
      <c r="F103" s="152"/>
      <c r="G103" s="121" t="s">
        <v>140</v>
      </c>
      <c r="H103" s="80">
        <v>950000</v>
      </c>
      <c r="I103" s="81">
        <v>615554.1</v>
      </c>
      <c r="J103" s="82">
        <f>IF(IF(H103="",0,H103)=0,0,(IF(H103&gt;0,IF(I103&gt;H103,0,H103-I103),IF(I103&gt;H103,H103-I103,0))))</f>
        <v>334445.90000000002</v>
      </c>
      <c r="K103" s="117" t="str">
        <f t="shared" si="2"/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46" t="s">
        <v>129</v>
      </c>
      <c r="F104" s="153"/>
      <c r="G104" s="128" t="s">
        <v>143</v>
      </c>
      <c r="H104" s="96">
        <v>50000</v>
      </c>
      <c r="I104" s="102">
        <v>31355.03</v>
      </c>
      <c r="J104" s="103">
        <v>18644.97</v>
      </c>
      <c r="K104" s="117" t="str">
        <f t="shared" si="2"/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46" t="s">
        <v>129</v>
      </c>
      <c r="F105" s="153"/>
      <c r="G105" s="128" t="s">
        <v>146</v>
      </c>
      <c r="H105" s="96">
        <v>50000</v>
      </c>
      <c r="I105" s="102">
        <v>31355.03</v>
      </c>
      <c r="J105" s="103">
        <v>18644.97</v>
      </c>
      <c r="K105" s="117" t="str">
        <f t="shared" si="2"/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49" t="s">
        <v>129</v>
      </c>
      <c r="F106" s="152"/>
      <c r="G106" s="121" t="s">
        <v>148</v>
      </c>
      <c r="H106" s="80">
        <v>20000</v>
      </c>
      <c r="I106" s="81">
        <v>15494</v>
      </c>
      <c r="J106" s="82">
        <f>IF(IF(H106="",0,H106)=0,0,(IF(H106&gt;0,IF(I106&gt;H106,0,H106-I106),IF(I106&gt;H106,H106-I106,0))))</f>
        <v>4506</v>
      </c>
      <c r="K106" s="117" t="str">
        <f t="shared" si="2"/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49" t="s">
        <v>129</v>
      </c>
      <c r="F107" s="152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 t="shared" si="2"/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49" t="s">
        <v>129</v>
      </c>
      <c r="F108" s="152"/>
      <c r="G108" s="121" t="s">
        <v>152</v>
      </c>
      <c r="H108" s="80">
        <v>20000</v>
      </c>
      <c r="I108" s="81">
        <v>9386.0300000000007</v>
      </c>
      <c r="J108" s="82">
        <f>IF(IF(H108="",0,H108)=0,0,(IF(H108&gt;0,IF(I108&gt;H108,0,H108-I108),IF(I108&gt;H108,H108-I108,0))))</f>
        <v>10613.97</v>
      </c>
      <c r="K108" s="117" t="str">
        <f t="shared" si="2"/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46" t="s">
        <v>155</v>
      </c>
      <c r="F109" s="153"/>
      <c r="G109" s="128" t="s">
        <v>68</v>
      </c>
      <c r="H109" s="96">
        <v>132000</v>
      </c>
      <c r="I109" s="102">
        <v>105634.13</v>
      </c>
      <c r="J109" s="103">
        <v>26365.87</v>
      </c>
      <c r="K109" s="117" t="str">
        <f t="shared" si="2"/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46" t="s">
        <v>158</v>
      </c>
      <c r="F110" s="153"/>
      <c r="G110" s="128" t="s">
        <v>68</v>
      </c>
      <c r="H110" s="96">
        <v>8200</v>
      </c>
      <c r="I110" s="102">
        <v>6400</v>
      </c>
      <c r="J110" s="103">
        <v>1800</v>
      </c>
      <c r="K110" s="117" t="str">
        <f t="shared" si="2"/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46" t="s">
        <v>158</v>
      </c>
      <c r="F111" s="153"/>
      <c r="G111" s="128" t="s">
        <v>111</v>
      </c>
      <c r="H111" s="96">
        <v>7800</v>
      </c>
      <c r="I111" s="102">
        <v>6000</v>
      </c>
      <c r="J111" s="103">
        <v>1800</v>
      </c>
      <c r="K111" s="117" t="str">
        <f t="shared" si="2"/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46" t="s">
        <v>158</v>
      </c>
      <c r="F112" s="153"/>
      <c r="G112" s="128" t="s">
        <v>114</v>
      </c>
      <c r="H112" s="96">
        <v>7800</v>
      </c>
      <c r="I112" s="102">
        <v>6000</v>
      </c>
      <c r="J112" s="103">
        <v>1800</v>
      </c>
      <c r="K112" s="117" t="str">
        <f t="shared" si="2"/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49" t="s">
        <v>158</v>
      </c>
      <c r="F113" s="152"/>
      <c r="G113" s="121" t="s">
        <v>116</v>
      </c>
      <c r="H113" s="80">
        <v>6000</v>
      </c>
      <c r="I113" s="81">
        <v>6000</v>
      </c>
      <c r="J113" s="82">
        <f>IF(IF(H113="",0,H113)=0,0,(IF(H113&gt;0,IF(I113&gt;H113,0,H113-I113),IF(I113&gt;H113,H113-I113,0))))</f>
        <v>0</v>
      </c>
      <c r="K113" s="117" t="str">
        <f t="shared" si="2"/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49" t="s">
        <v>158</v>
      </c>
      <c r="F114" s="152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 t="shared" si="2"/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46" t="s">
        <v>158</v>
      </c>
      <c r="F115" s="153"/>
      <c r="G115" s="128" t="s">
        <v>7</v>
      </c>
      <c r="H115" s="96">
        <v>400</v>
      </c>
      <c r="I115" s="102">
        <v>400</v>
      </c>
      <c r="J115" s="103">
        <v>0</v>
      </c>
      <c r="K115" s="117" t="str">
        <f t="shared" si="2"/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46" t="s">
        <v>158</v>
      </c>
      <c r="F116" s="153"/>
      <c r="G116" s="128" t="s">
        <v>136</v>
      </c>
      <c r="H116" s="96">
        <v>400</v>
      </c>
      <c r="I116" s="102">
        <v>400</v>
      </c>
      <c r="J116" s="103">
        <v>0</v>
      </c>
      <c r="K116" s="117" t="str">
        <f t="shared" si="2"/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49" t="s">
        <v>158</v>
      </c>
      <c r="F117" s="152"/>
      <c r="G117" s="121" t="s">
        <v>140</v>
      </c>
      <c r="H117" s="80">
        <v>400</v>
      </c>
      <c r="I117" s="81">
        <v>400</v>
      </c>
      <c r="J117" s="82">
        <f>IF(IF(H117="",0,H117)=0,0,(IF(H117&gt;0,IF(I117&gt;H117,0,H117-I117),IF(I117&gt;H117,H117-I117,0))))</f>
        <v>0</v>
      </c>
      <c r="K117" s="117" t="str">
        <f t="shared" si="2"/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46" t="s">
        <v>165</v>
      </c>
      <c r="F118" s="153"/>
      <c r="G118" s="128" t="s">
        <v>68</v>
      </c>
      <c r="H118" s="96">
        <v>123300</v>
      </c>
      <c r="I118" s="102">
        <v>98734.13</v>
      </c>
      <c r="J118" s="103">
        <v>24565.87</v>
      </c>
      <c r="K118" s="117" t="str">
        <f t="shared" si="2"/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46" t="s">
        <v>165</v>
      </c>
      <c r="F119" s="153"/>
      <c r="G119" s="128" t="s">
        <v>111</v>
      </c>
      <c r="H119" s="96">
        <v>117300</v>
      </c>
      <c r="I119" s="102">
        <v>92734.13</v>
      </c>
      <c r="J119" s="103">
        <v>24565.87</v>
      </c>
      <c r="K119" s="117" t="str">
        <f t="shared" si="2"/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46" t="s">
        <v>165</v>
      </c>
      <c r="F120" s="153"/>
      <c r="G120" s="128" t="s">
        <v>114</v>
      </c>
      <c r="H120" s="96">
        <v>117300</v>
      </c>
      <c r="I120" s="102">
        <v>92734.13</v>
      </c>
      <c r="J120" s="103">
        <v>24565.87</v>
      </c>
      <c r="K120" s="117" t="str">
        <f t="shared" si="2"/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49" t="s">
        <v>165</v>
      </c>
      <c r="F121" s="152"/>
      <c r="G121" s="121" t="s">
        <v>116</v>
      </c>
      <c r="H121" s="80">
        <v>90100</v>
      </c>
      <c r="I121" s="81">
        <v>72075.13</v>
      </c>
      <c r="J121" s="82">
        <f>IF(IF(H121="",0,H121)=0,0,(IF(H121&gt;0,IF(I121&gt;H121,0,H121-I121),IF(I121&gt;H121,H121-I121,0))))</f>
        <v>18024.87</v>
      </c>
      <c r="K121" s="117" t="str">
        <f t="shared" si="2"/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49" t="s">
        <v>165</v>
      </c>
      <c r="F122" s="152"/>
      <c r="G122" s="121" t="s">
        <v>120</v>
      </c>
      <c r="H122" s="80">
        <v>27200</v>
      </c>
      <c r="I122" s="81">
        <v>20659</v>
      </c>
      <c r="J122" s="82">
        <f>IF(IF(H122="",0,H122)=0,0,(IF(H122&gt;0,IF(I122&gt;H122,0,H122-I122),IF(I122&gt;H122,H122-I122,0))))</f>
        <v>6541</v>
      </c>
      <c r="K122" s="117" t="str">
        <f t="shared" si="2"/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46" t="s">
        <v>165</v>
      </c>
      <c r="F123" s="153"/>
      <c r="G123" s="128" t="s">
        <v>7</v>
      </c>
      <c r="H123" s="96">
        <v>6000</v>
      </c>
      <c r="I123" s="102">
        <v>6000</v>
      </c>
      <c r="J123" s="103">
        <v>0</v>
      </c>
      <c r="K123" s="117" t="str">
        <f t="shared" si="2"/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46" t="s">
        <v>165</v>
      </c>
      <c r="F124" s="153"/>
      <c r="G124" s="128" t="s">
        <v>136</v>
      </c>
      <c r="H124" s="96">
        <v>6000</v>
      </c>
      <c r="I124" s="102">
        <v>6000</v>
      </c>
      <c r="J124" s="103">
        <v>0</v>
      </c>
      <c r="K124" s="117" t="str">
        <f t="shared" si="2"/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49" t="s">
        <v>165</v>
      </c>
      <c r="F125" s="152"/>
      <c r="G125" s="121" t="s">
        <v>140</v>
      </c>
      <c r="H125" s="80">
        <v>6000</v>
      </c>
      <c r="I125" s="81">
        <v>6000</v>
      </c>
      <c r="J125" s="82">
        <f>IF(IF(H125="",0,H125)=0,0,(IF(H125&gt;0,IF(I125&gt;H125,0,H125-I125),IF(I125&gt;H125,H125-I125,0))))</f>
        <v>0</v>
      </c>
      <c r="K125" s="117" t="str">
        <f t="shared" si="2"/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46" t="s">
        <v>172</v>
      </c>
      <c r="F126" s="153"/>
      <c r="G126" s="128" t="s">
        <v>68</v>
      </c>
      <c r="H126" s="96">
        <v>500</v>
      </c>
      <c r="I126" s="102">
        <v>500</v>
      </c>
      <c r="J126" s="103">
        <v>0</v>
      </c>
      <c r="K126" s="117" t="str">
        <f t="shared" si="2"/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46" t="s">
        <v>172</v>
      </c>
      <c r="F127" s="153"/>
      <c r="G127" s="128" t="s">
        <v>7</v>
      </c>
      <c r="H127" s="96">
        <v>500</v>
      </c>
      <c r="I127" s="102">
        <v>500</v>
      </c>
      <c r="J127" s="103">
        <v>0</v>
      </c>
      <c r="K127" s="117" t="str">
        <f t="shared" si="2"/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46" t="s">
        <v>172</v>
      </c>
      <c r="F128" s="153"/>
      <c r="G128" s="128" t="s">
        <v>136</v>
      </c>
      <c r="H128" s="96">
        <v>500</v>
      </c>
      <c r="I128" s="102">
        <v>500</v>
      </c>
      <c r="J128" s="103">
        <v>0</v>
      </c>
      <c r="K128" s="117" t="str">
        <f t="shared" si="2"/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49" t="s">
        <v>172</v>
      </c>
      <c r="F129" s="152"/>
      <c r="G129" s="121" t="s">
        <v>140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 t="shared" si="2"/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46" t="s">
        <v>92</v>
      </c>
      <c r="F130" s="153"/>
      <c r="G130" s="128" t="s">
        <v>68</v>
      </c>
      <c r="H130" s="96">
        <v>46896</v>
      </c>
      <c r="I130" s="102">
        <v>46896</v>
      </c>
      <c r="J130" s="103">
        <v>0</v>
      </c>
      <c r="K130" s="117" t="str">
        <f t="shared" si="2"/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46" t="s">
        <v>155</v>
      </c>
      <c r="F131" s="153"/>
      <c r="G131" s="128" t="s">
        <v>68</v>
      </c>
      <c r="H131" s="96">
        <v>46896</v>
      </c>
      <c r="I131" s="102">
        <v>46896</v>
      </c>
      <c r="J131" s="103">
        <v>0</v>
      </c>
      <c r="K131" s="117" t="str">
        <f t="shared" si="2"/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46" t="s">
        <v>181</v>
      </c>
      <c r="F132" s="153"/>
      <c r="G132" s="128" t="s">
        <v>68</v>
      </c>
      <c r="H132" s="96">
        <v>46896</v>
      </c>
      <c r="I132" s="102">
        <v>46896</v>
      </c>
      <c r="J132" s="103">
        <v>0</v>
      </c>
      <c r="K132" s="117" t="str">
        <f t="shared" si="2"/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46" t="s">
        <v>181</v>
      </c>
      <c r="F133" s="153"/>
      <c r="G133" s="128" t="s">
        <v>8</v>
      </c>
      <c r="H133" s="96">
        <v>46896</v>
      </c>
      <c r="I133" s="102">
        <v>46896</v>
      </c>
      <c r="J133" s="103">
        <v>0</v>
      </c>
      <c r="K133" s="117" t="str">
        <f t="shared" si="2"/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49" t="s">
        <v>181</v>
      </c>
      <c r="F134" s="152"/>
      <c r="G134" s="121" t="s">
        <v>185</v>
      </c>
      <c r="H134" s="80">
        <v>46896</v>
      </c>
      <c r="I134" s="81">
        <v>46896</v>
      </c>
      <c r="J134" s="82">
        <f>IF(IF(H134="",0,H134)=0,0,(IF(H134&gt;0,IF(I134&gt;H134,0,H134-I134),IF(I134&gt;H134,H134-I134,0))))</f>
        <v>0</v>
      </c>
      <c r="K134" s="117" t="str">
        <f t="shared" si="2"/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46" t="s">
        <v>92</v>
      </c>
      <c r="F135" s="153"/>
      <c r="G135" s="128" t="s">
        <v>68</v>
      </c>
      <c r="H135" s="96">
        <v>10000</v>
      </c>
      <c r="I135" s="102"/>
      <c r="J135" s="103">
        <v>10000</v>
      </c>
      <c r="K135" s="117" t="str">
        <f t="shared" si="2"/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46" t="s">
        <v>99</v>
      </c>
      <c r="F136" s="153"/>
      <c r="G136" s="128" t="s">
        <v>68</v>
      </c>
      <c r="H136" s="96">
        <v>10000</v>
      </c>
      <c r="I136" s="102"/>
      <c r="J136" s="103">
        <v>10000</v>
      </c>
      <c r="K136" s="117" t="str">
        <f t="shared" si="2"/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46" t="s">
        <v>192</v>
      </c>
      <c r="F137" s="153"/>
      <c r="G137" s="128" t="s">
        <v>68</v>
      </c>
      <c r="H137" s="96">
        <v>10000</v>
      </c>
      <c r="I137" s="102"/>
      <c r="J137" s="103">
        <v>10000</v>
      </c>
      <c r="K137" s="117" t="str">
        <f t="shared" si="2"/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46" t="s">
        <v>192</v>
      </c>
      <c r="F138" s="153"/>
      <c r="G138" s="128" t="s">
        <v>143</v>
      </c>
      <c r="H138" s="96">
        <v>10000</v>
      </c>
      <c r="I138" s="102"/>
      <c r="J138" s="103">
        <v>10000</v>
      </c>
      <c r="K138" s="117" t="str">
        <f t="shared" si="2"/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49" t="s">
        <v>192</v>
      </c>
      <c r="F139" s="152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 t="shared" si="2"/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46" t="s">
        <v>92</v>
      </c>
      <c r="F140" s="153"/>
      <c r="G140" s="128" t="s">
        <v>68</v>
      </c>
      <c r="H140" s="96">
        <v>50000</v>
      </c>
      <c r="I140" s="102">
        <v>31578.080000000002</v>
      </c>
      <c r="J140" s="103">
        <v>18421.919999999998</v>
      </c>
      <c r="K140" s="117" t="str">
        <f t="shared" si="2"/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46" t="s">
        <v>99</v>
      </c>
      <c r="F141" s="153"/>
      <c r="G141" s="128" t="s">
        <v>68</v>
      </c>
      <c r="H141" s="96">
        <v>50000</v>
      </c>
      <c r="I141" s="102">
        <v>31578.080000000002</v>
      </c>
      <c r="J141" s="103">
        <v>18421.919999999998</v>
      </c>
      <c r="K141" s="117" t="str">
        <f t="shared" si="2"/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46" t="s">
        <v>202</v>
      </c>
      <c r="F142" s="153"/>
      <c r="G142" s="128" t="s">
        <v>68</v>
      </c>
      <c r="H142" s="96">
        <v>50000</v>
      </c>
      <c r="I142" s="102">
        <v>31578.080000000002</v>
      </c>
      <c r="J142" s="103">
        <v>18421.919999999998</v>
      </c>
      <c r="K142" s="117" t="str">
        <f t="shared" si="2"/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46" t="s">
        <v>205</v>
      </c>
      <c r="F143" s="153"/>
      <c r="G143" s="128" t="s">
        <v>68</v>
      </c>
      <c r="H143" s="96">
        <v>50000</v>
      </c>
      <c r="I143" s="102">
        <v>31578.080000000002</v>
      </c>
      <c r="J143" s="103">
        <v>18421.919999999998</v>
      </c>
      <c r="K143" s="117" t="str">
        <f t="shared" ref="K143:K206" si="3"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46" t="s">
        <v>205</v>
      </c>
      <c r="F144" s="153"/>
      <c r="G144" s="128" t="s">
        <v>7</v>
      </c>
      <c r="H144" s="96">
        <v>50000</v>
      </c>
      <c r="I144" s="102">
        <v>31578.080000000002</v>
      </c>
      <c r="J144" s="103">
        <v>18421.919999999998</v>
      </c>
      <c r="K144" s="117" t="str">
        <f t="shared" si="3"/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46" t="s">
        <v>205</v>
      </c>
      <c r="F145" s="153"/>
      <c r="G145" s="128" t="s">
        <v>136</v>
      </c>
      <c r="H145" s="96">
        <v>50000</v>
      </c>
      <c r="I145" s="102">
        <v>31578.080000000002</v>
      </c>
      <c r="J145" s="103">
        <v>18421.919999999998</v>
      </c>
      <c r="K145" s="117" t="str">
        <f t="shared" si="3"/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49" t="s">
        <v>205</v>
      </c>
      <c r="F146" s="152"/>
      <c r="G146" s="121" t="s">
        <v>140</v>
      </c>
      <c r="H146" s="80">
        <v>50000</v>
      </c>
      <c r="I146" s="81">
        <v>31578.080000000002</v>
      </c>
      <c r="J146" s="82">
        <f>IF(IF(H146="",0,H146)=0,0,(IF(H146&gt;0,IF(I146&gt;H146,0,H146-I146),IF(I146&gt;H146,H146-I146,0))))</f>
        <v>18421.919999999998</v>
      </c>
      <c r="K146" s="117" t="str">
        <f t="shared" si="3"/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46" t="s">
        <v>92</v>
      </c>
      <c r="F147" s="153"/>
      <c r="G147" s="128" t="s">
        <v>68</v>
      </c>
      <c r="H147" s="96">
        <v>79500</v>
      </c>
      <c r="I147" s="102">
        <v>55475.83</v>
      </c>
      <c r="J147" s="103">
        <v>24024.17</v>
      </c>
      <c r="K147" s="117" t="str">
        <f t="shared" si="3"/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46" t="s">
        <v>92</v>
      </c>
      <c r="F148" s="153"/>
      <c r="G148" s="128" t="s">
        <v>68</v>
      </c>
      <c r="H148" s="96">
        <v>79500</v>
      </c>
      <c r="I148" s="102">
        <v>55475.83</v>
      </c>
      <c r="J148" s="103">
        <v>24024.17</v>
      </c>
      <c r="K148" s="117" t="str">
        <f t="shared" si="3"/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46" t="s">
        <v>155</v>
      </c>
      <c r="F149" s="153"/>
      <c r="G149" s="128" t="s">
        <v>68</v>
      </c>
      <c r="H149" s="96">
        <v>79500</v>
      </c>
      <c r="I149" s="102">
        <v>55475.83</v>
      </c>
      <c r="J149" s="103">
        <v>24024.17</v>
      </c>
      <c r="K149" s="117" t="str">
        <f t="shared" si="3"/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46" t="s">
        <v>217</v>
      </c>
      <c r="F150" s="153"/>
      <c r="G150" s="128" t="s">
        <v>68</v>
      </c>
      <c r="H150" s="96">
        <v>79500</v>
      </c>
      <c r="I150" s="102">
        <v>55475.83</v>
      </c>
      <c r="J150" s="103">
        <v>24024.17</v>
      </c>
      <c r="K150" s="117" t="str">
        <f t="shared" si="3"/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46" t="s">
        <v>217</v>
      </c>
      <c r="F151" s="153"/>
      <c r="G151" s="128" t="s">
        <v>111</v>
      </c>
      <c r="H151" s="96">
        <v>79500</v>
      </c>
      <c r="I151" s="102">
        <v>55475.83</v>
      </c>
      <c r="J151" s="103">
        <v>24024.17</v>
      </c>
      <c r="K151" s="117" t="str">
        <f t="shared" si="3"/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46" t="s">
        <v>217</v>
      </c>
      <c r="F152" s="153"/>
      <c r="G152" s="128" t="s">
        <v>114</v>
      </c>
      <c r="H152" s="96">
        <v>79500</v>
      </c>
      <c r="I152" s="102">
        <v>55475.83</v>
      </c>
      <c r="J152" s="103">
        <v>24024.17</v>
      </c>
      <c r="K152" s="117" t="str">
        <f t="shared" si="3"/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49" t="s">
        <v>217</v>
      </c>
      <c r="F153" s="152"/>
      <c r="G153" s="121" t="s">
        <v>116</v>
      </c>
      <c r="H153" s="80">
        <v>61100</v>
      </c>
      <c r="I153" s="81">
        <v>42708.82</v>
      </c>
      <c r="J153" s="82">
        <f>IF(IF(H153="",0,H153)=0,0,(IF(H153&gt;0,IF(I153&gt;H153,0,H153-I153),IF(I153&gt;H153,H153-I153,0))))</f>
        <v>18391.18</v>
      </c>
      <c r="K153" s="117" t="str">
        <f t="shared" si="3"/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49" t="s">
        <v>217</v>
      </c>
      <c r="F154" s="152"/>
      <c r="G154" s="121" t="s">
        <v>120</v>
      </c>
      <c r="H154" s="80">
        <v>18400</v>
      </c>
      <c r="I154" s="81">
        <v>12767.01</v>
      </c>
      <c r="J154" s="82">
        <f>IF(IF(H154="",0,H154)=0,0,(IF(H154&gt;0,IF(I154&gt;H154,0,H154-I154),IF(I154&gt;H154,H154-I154,0))))</f>
        <v>5632.99</v>
      </c>
      <c r="K154" s="117" t="str">
        <f t="shared" si="3"/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46" t="s">
        <v>92</v>
      </c>
      <c r="F155" s="153"/>
      <c r="G155" s="128" t="s">
        <v>68</v>
      </c>
      <c r="H155" s="96">
        <v>105000</v>
      </c>
      <c r="I155" s="102">
        <v>104473.66</v>
      </c>
      <c r="J155" s="103">
        <v>526.34</v>
      </c>
      <c r="K155" s="117" t="str">
        <f t="shared" si="3"/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46" t="s">
        <v>92</v>
      </c>
      <c r="F156" s="153"/>
      <c r="G156" s="128" t="s">
        <v>68</v>
      </c>
      <c r="H156" s="96">
        <v>105000</v>
      </c>
      <c r="I156" s="102">
        <v>104473.66</v>
      </c>
      <c r="J156" s="103">
        <v>526.34</v>
      </c>
      <c r="K156" s="117" t="str">
        <f t="shared" si="3"/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46" t="s">
        <v>99</v>
      </c>
      <c r="F157" s="153"/>
      <c r="G157" s="128" t="s">
        <v>68</v>
      </c>
      <c r="H157" s="96">
        <v>105000</v>
      </c>
      <c r="I157" s="102">
        <v>104473.66</v>
      </c>
      <c r="J157" s="103">
        <v>526.34</v>
      </c>
      <c r="K157" s="117" t="str">
        <f t="shared" si="3"/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46" t="s">
        <v>229</v>
      </c>
      <c r="F158" s="153"/>
      <c r="G158" s="128" t="s">
        <v>68</v>
      </c>
      <c r="H158" s="96">
        <v>105000</v>
      </c>
      <c r="I158" s="102">
        <v>104473.66</v>
      </c>
      <c r="J158" s="103">
        <v>526.34</v>
      </c>
      <c r="K158" s="117" t="str">
        <f t="shared" si="3"/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46" t="s">
        <v>229</v>
      </c>
      <c r="F159" s="153"/>
      <c r="G159" s="128" t="s">
        <v>7</v>
      </c>
      <c r="H159" s="96">
        <v>105000</v>
      </c>
      <c r="I159" s="102">
        <v>104473.66</v>
      </c>
      <c r="J159" s="103">
        <v>526.34</v>
      </c>
      <c r="K159" s="117" t="str">
        <f t="shared" si="3"/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46" t="s">
        <v>229</v>
      </c>
      <c r="F160" s="153"/>
      <c r="G160" s="128" t="s">
        <v>136</v>
      </c>
      <c r="H160" s="96">
        <v>105000</v>
      </c>
      <c r="I160" s="102">
        <v>104473.66</v>
      </c>
      <c r="J160" s="103">
        <v>526.34</v>
      </c>
      <c r="K160" s="117" t="str">
        <f t="shared" si="3"/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49" t="s">
        <v>229</v>
      </c>
      <c r="F161" s="152"/>
      <c r="G161" s="121" t="s">
        <v>140</v>
      </c>
      <c r="H161" s="80">
        <v>105000</v>
      </c>
      <c r="I161" s="81">
        <v>104473.66</v>
      </c>
      <c r="J161" s="82">
        <f>IF(IF(H161="",0,H161)=0,0,(IF(H161&gt;0,IF(I161&gt;H161,0,H161-I161),IF(I161&gt;H161,H161-I161,0))))</f>
        <v>526.34</v>
      </c>
      <c r="K161" s="117" t="str">
        <f t="shared" si="3"/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46" t="s">
        <v>92</v>
      </c>
      <c r="F162" s="153"/>
      <c r="G162" s="128" t="s">
        <v>68</v>
      </c>
      <c r="H162" s="96">
        <v>2470300</v>
      </c>
      <c r="I162" s="102">
        <v>2031648.82</v>
      </c>
      <c r="J162" s="103">
        <v>438651.18</v>
      </c>
      <c r="K162" s="117" t="str">
        <f t="shared" si="3"/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46" t="s">
        <v>92</v>
      </c>
      <c r="F163" s="153"/>
      <c r="G163" s="128" t="s">
        <v>68</v>
      </c>
      <c r="H163" s="96">
        <v>2265300</v>
      </c>
      <c r="I163" s="102">
        <v>1976348.82</v>
      </c>
      <c r="J163" s="103">
        <v>288951.18</v>
      </c>
      <c r="K163" s="117" t="str">
        <f t="shared" si="3"/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46" t="s">
        <v>99</v>
      </c>
      <c r="F164" s="153"/>
      <c r="G164" s="128" t="s">
        <v>68</v>
      </c>
      <c r="H164" s="96">
        <v>2265300</v>
      </c>
      <c r="I164" s="102">
        <v>1976348.82</v>
      </c>
      <c r="J164" s="103">
        <v>288951.18</v>
      </c>
      <c r="K164" s="117" t="str">
        <f t="shared" si="3"/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46" t="s">
        <v>241</v>
      </c>
      <c r="F165" s="153"/>
      <c r="G165" s="128" t="s">
        <v>68</v>
      </c>
      <c r="H165" s="96">
        <v>2265300</v>
      </c>
      <c r="I165" s="102">
        <v>1976348.82</v>
      </c>
      <c r="J165" s="103">
        <v>288951.18</v>
      </c>
      <c r="K165" s="117" t="str">
        <f t="shared" si="3"/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46" t="s">
        <v>244</v>
      </c>
      <c r="F166" s="153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 t="shared" si="3"/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46" t="s">
        <v>244</v>
      </c>
      <c r="F167" s="153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 t="shared" si="3"/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46" t="s">
        <v>244</v>
      </c>
      <c r="F168" s="153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 t="shared" si="3"/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49" t="s">
        <v>244</v>
      </c>
      <c r="F169" s="152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 t="shared" si="3"/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46" t="s">
        <v>249</v>
      </c>
      <c r="F170" s="153"/>
      <c r="G170" s="128" t="s">
        <v>68</v>
      </c>
      <c r="H170" s="96">
        <v>340300</v>
      </c>
      <c r="I170" s="102">
        <v>164460.62</v>
      </c>
      <c r="J170" s="103">
        <v>175839.38</v>
      </c>
      <c r="K170" s="117" t="str">
        <f t="shared" si="3"/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46" t="s">
        <v>249</v>
      </c>
      <c r="F171" s="153"/>
      <c r="G171" s="128" t="s">
        <v>7</v>
      </c>
      <c r="H171" s="96">
        <v>340300</v>
      </c>
      <c r="I171" s="102">
        <v>164460.62</v>
      </c>
      <c r="J171" s="103">
        <v>175839.38</v>
      </c>
      <c r="K171" s="117" t="str">
        <f t="shared" si="3"/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46" t="s">
        <v>249</v>
      </c>
      <c r="F172" s="153"/>
      <c r="G172" s="128" t="s">
        <v>136</v>
      </c>
      <c r="H172" s="96">
        <v>340300</v>
      </c>
      <c r="I172" s="102">
        <v>164460.62</v>
      </c>
      <c r="J172" s="103">
        <v>175839.38</v>
      </c>
      <c r="K172" s="117" t="str">
        <f t="shared" si="3"/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49" t="s">
        <v>249</v>
      </c>
      <c r="F173" s="152"/>
      <c r="G173" s="121" t="s">
        <v>140</v>
      </c>
      <c r="H173" s="80">
        <v>340300</v>
      </c>
      <c r="I173" s="81">
        <v>164460.62</v>
      </c>
      <c r="J173" s="82">
        <f>IF(IF(H173="",0,H173)=0,0,(IF(H173&gt;0,IF(I173&gt;H173,0,H173-I173),IF(I173&gt;H173,H173-I173,0))))</f>
        <v>175839.38</v>
      </c>
      <c r="K173" s="117" t="str">
        <f t="shared" si="3"/>
        <v>00004090100220050244</v>
      </c>
      <c r="L173" s="83" t="str">
        <f>C173 &amp; D173 &amp;E173 &amp; F173 &amp; G173</f>
        <v>00004090100220050244</v>
      </c>
    </row>
    <row r="174" spans="1:12" ht="33.75">
      <c r="A174" s="99" t="s">
        <v>252</v>
      </c>
      <c r="B174" s="100" t="s">
        <v>7</v>
      </c>
      <c r="C174" s="101" t="s">
        <v>68</v>
      </c>
      <c r="D174" s="123" t="s">
        <v>237</v>
      </c>
      <c r="E174" s="146" t="s">
        <v>254</v>
      </c>
      <c r="F174" s="153"/>
      <c r="G174" s="128" t="s">
        <v>68</v>
      </c>
      <c r="H174" s="96">
        <v>1353000</v>
      </c>
      <c r="I174" s="102">
        <v>1353000</v>
      </c>
      <c r="J174" s="103">
        <v>0</v>
      </c>
      <c r="K174" s="117" t="str">
        <f t="shared" si="3"/>
        <v>00004090100271520000</v>
      </c>
      <c r="L174" s="106" t="s">
        <v>253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46" t="s">
        <v>254</v>
      </c>
      <c r="F175" s="153"/>
      <c r="G175" s="128" t="s">
        <v>7</v>
      </c>
      <c r="H175" s="96">
        <v>1353000</v>
      </c>
      <c r="I175" s="102">
        <v>1353000</v>
      </c>
      <c r="J175" s="103">
        <v>0</v>
      </c>
      <c r="K175" s="117" t="str">
        <f t="shared" si="3"/>
        <v>00004090100271520200</v>
      </c>
      <c r="L175" s="106" t="s">
        <v>255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46" t="s">
        <v>254</v>
      </c>
      <c r="F176" s="153"/>
      <c r="G176" s="128" t="s">
        <v>136</v>
      </c>
      <c r="H176" s="96">
        <v>1353000</v>
      </c>
      <c r="I176" s="102">
        <v>1353000</v>
      </c>
      <c r="J176" s="103">
        <v>0</v>
      </c>
      <c r="K176" s="117" t="str">
        <f t="shared" si="3"/>
        <v>00004090100271520240</v>
      </c>
      <c r="L176" s="106" t="s">
        <v>256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49" t="s">
        <v>254</v>
      </c>
      <c r="F177" s="152"/>
      <c r="G177" s="121" t="s">
        <v>140</v>
      </c>
      <c r="H177" s="80">
        <v>1353000</v>
      </c>
      <c r="I177" s="81">
        <v>1353000</v>
      </c>
      <c r="J177" s="82">
        <f>IF(IF(H177="",0,H177)=0,0,(IF(H177&gt;0,IF(I177&gt;H177,0,H177-I177),IF(I177&gt;H177,H177-I177,0))))</f>
        <v>0</v>
      </c>
      <c r="K177" s="117" t="str">
        <f t="shared" si="3"/>
        <v>00004090100271520244</v>
      </c>
      <c r="L177" s="83" t="str">
        <f>C177 &amp; D177 &amp;E177 &amp; F177 &amp; G177</f>
        <v>00004090100271520244</v>
      </c>
    </row>
    <row r="178" spans="1:12" ht="33.75">
      <c r="A178" s="99" t="s">
        <v>257</v>
      </c>
      <c r="B178" s="100" t="s">
        <v>7</v>
      </c>
      <c r="C178" s="101" t="s">
        <v>68</v>
      </c>
      <c r="D178" s="123" t="s">
        <v>237</v>
      </c>
      <c r="E178" s="146" t="s">
        <v>259</v>
      </c>
      <c r="F178" s="153"/>
      <c r="G178" s="128" t="s">
        <v>68</v>
      </c>
      <c r="H178" s="96">
        <v>72000</v>
      </c>
      <c r="I178" s="102">
        <v>72000</v>
      </c>
      <c r="J178" s="103">
        <v>0</v>
      </c>
      <c r="K178" s="117" t="str">
        <f t="shared" si="3"/>
        <v>000040901002S1520000</v>
      </c>
      <c r="L178" s="106" t="s">
        <v>258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46" t="s">
        <v>259</v>
      </c>
      <c r="F179" s="153"/>
      <c r="G179" s="128" t="s">
        <v>7</v>
      </c>
      <c r="H179" s="96">
        <v>72000</v>
      </c>
      <c r="I179" s="102">
        <v>72000</v>
      </c>
      <c r="J179" s="103">
        <v>0</v>
      </c>
      <c r="K179" s="117" t="str">
        <f t="shared" si="3"/>
        <v>000040901002S1520200</v>
      </c>
      <c r="L179" s="106" t="s">
        <v>260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46" t="s">
        <v>259</v>
      </c>
      <c r="F180" s="153"/>
      <c r="G180" s="128" t="s">
        <v>136</v>
      </c>
      <c r="H180" s="96">
        <v>72000</v>
      </c>
      <c r="I180" s="102">
        <v>72000</v>
      </c>
      <c r="J180" s="103">
        <v>0</v>
      </c>
      <c r="K180" s="117" t="str">
        <f t="shared" si="3"/>
        <v>000040901002S1520240</v>
      </c>
      <c r="L180" s="106" t="s">
        <v>261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49" t="s">
        <v>259</v>
      </c>
      <c r="F181" s="152"/>
      <c r="G181" s="121" t="s">
        <v>140</v>
      </c>
      <c r="H181" s="80">
        <v>72000</v>
      </c>
      <c r="I181" s="81">
        <v>72000</v>
      </c>
      <c r="J181" s="82">
        <f>IF(IF(H181="",0,H181)=0,0,(IF(H181&gt;0,IF(I181&gt;H181,0,H181-I181),IF(I181&gt;H181,H181-I181,0))))</f>
        <v>0</v>
      </c>
      <c r="K181" s="117" t="str">
        <f t="shared" si="3"/>
        <v>000040901002S1520244</v>
      </c>
      <c r="L181" s="83" t="str">
        <f>C181 &amp; D181 &amp;E181 &amp; F181 &amp; G181</f>
        <v>000040901002S1520244</v>
      </c>
    </row>
    <row r="182" spans="1:12">
      <c r="A182" s="99" t="s">
        <v>262</v>
      </c>
      <c r="B182" s="100" t="s">
        <v>7</v>
      </c>
      <c r="C182" s="101" t="s">
        <v>68</v>
      </c>
      <c r="D182" s="123" t="s">
        <v>264</v>
      </c>
      <c r="E182" s="146" t="s">
        <v>92</v>
      </c>
      <c r="F182" s="153"/>
      <c r="G182" s="128" t="s">
        <v>68</v>
      </c>
      <c r="H182" s="96">
        <v>205000</v>
      </c>
      <c r="I182" s="102">
        <v>55300</v>
      </c>
      <c r="J182" s="103">
        <v>149700</v>
      </c>
      <c r="K182" s="117" t="str">
        <f t="shared" si="3"/>
        <v>00004120000000000000</v>
      </c>
      <c r="L182" s="106" t="s">
        <v>263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264</v>
      </c>
      <c r="E183" s="146" t="s">
        <v>99</v>
      </c>
      <c r="F183" s="153"/>
      <c r="G183" s="128" t="s">
        <v>68</v>
      </c>
      <c r="H183" s="96">
        <v>205000</v>
      </c>
      <c r="I183" s="102">
        <v>55300</v>
      </c>
      <c r="J183" s="103">
        <v>149700</v>
      </c>
      <c r="K183" s="117" t="str">
        <f t="shared" si="3"/>
        <v>00004120100000000000</v>
      </c>
      <c r="L183" s="106" t="s">
        <v>265</v>
      </c>
    </row>
    <row r="184" spans="1:12" ht="56.25">
      <c r="A184" s="99" t="s">
        <v>266</v>
      </c>
      <c r="B184" s="100" t="s">
        <v>7</v>
      </c>
      <c r="C184" s="101" t="s">
        <v>68</v>
      </c>
      <c r="D184" s="123" t="s">
        <v>264</v>
      </c>
      <c r="E184" s="146" t="s">
        <v>268</v>
      </c>
      <c r="F184" s="153"/>
      <c r="G184" s="128" t="s">
        <v>68</v>
      </c>
      <c r="H184" s="96">
        <v>200000</v>
      </c>
      <c r="I184" s="102">
        <v>55300</v>
      </c>
      <c r="J184" s="103">
        <v>144700</v>
      </c>
      <c r="K184" s="117" t="str">
        <f t="shared" si="3"/>
        <v>00004120100020210000</v>
      </c>
      <c r="L184" s="106" t="s">
        <v>267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264</v>
      </c>
      <c r="E185" s="146" t="s">
        <v>268</v>
      </c>
      <c r="F185" s="153"/>
      <c r="G185" s="128" t="s">
        <v>7</v>
      </c>
      <c r="H185" s="96">
        <v>200000</v>
      </c>
      <c r="I185" s="102">
        <v>55300</v>
      </c>
      <c r="J185" s="103">
        <v>144700</v>
      </c>
      <c r="K185" s="117" t="str">
        <f t="shared" si="3"/>
        <v>00004120100020210200</v>
      </c>
      <c r="L185" s="106" t="s">
        <v>269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264</v>
      </c>
      <c r="E186" s="146" t="s">
        <v>268</v>
      </c>
      <c r="F186" s="153"/>
      <c r="G186" s="128" t="s">
        <v>136</v>
      </c>
      <c r="H186" s="96">
        <v>200000</v>
      </c>
      <c r="I186" s="102">
        <v>55300</v>
      </c>
      <c r="J186" s="103">
        <v>144700</v>
      </c>
      <c r="K186" s="117" t="str">
        <f t="shared" si="3"/>
        <v>00004120100020210240</v>
      </c>
      <c r="L186" s="106" t="s">
        <v>270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264</v>
      </c>
      <c r="E187" s="149" t="s">
        <v>268</v>
      </c>
      <c r="F187" s="152"/>
      <c r="G187" s="121" t="s">
        <v>140</v>
      </c>
      <c r="H187" s="80">
        <v>200000</v>
      </c>
      <c r="I187" s="81">
        <v>55300</v>
      </c>
      <c r="J187" s="82">
        <f>IF(IF(H187="",0,H187)=0,0,(IF(H187&gt;0,IF(I187&gt;H187,0,H187-I187),IF(I187&gt;H187,H187-I187,0))))</f>
        <v>144700</v>
      </c>
      <c r="K187" s="117" t="str">
        <f t="shared" si="3"/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271</v>
      </c>
      <c r="B188" s="100" t="s">
        <v>7</v>
      </c>
      <c r="C188" s="101" t="s">
        <v>68</v>
      </c>
      <c r="D188" s="123" t="s">
        <v>264</v>
      </c>
      <c r="E188" s="146" t="s">
        <v>273</v>
      </c>
      <c r="F188" s="153"/>
      <c r="G188" s="128" t="s">
        <v>68</v>
      </c>
      <c r="H188" s="96">
        <v>5000</v>
      </c>
      <c r="I188" s="102"/>
      <c r="J188" s="103">
        <v>5000</v>
      </c>
      <c r="K188" s="117" t="str">
        <f t="shared" si="3"/>
        <v>00004120100800000000</v>
      </c>
      <c r="L188" s="106" t="s">
        <v>272</v>
      </c>
    </row>
    <row r="189" spans="1:12" ht="33.75">
      <c r="A189" s="99" t="s">
        <v>274</v>
      </c>
      <c r="B189" s="100" t="s">
        <v>7</v>
      </c>
      <c r="C189" s="101" t="s">
        <v>68</v>
      </c>
      <c r="D189" s="123" t="s">
        <v>264</v>
      </c>
      <c r="E189" s="146" t="s">
        <v>276</v>
      </c>
      <c r="F189" s="153"/>
      <c r="G189" s="128" t="s">
        <v>68</v>
      </c>
      <c r="H189" s="96">
        <v>5000</v>
      </c>
      <c r="I189" s="102"/>
      <c r="J189" s="103">
        <v>5000</v>
      </c>
      <c r="K189" s="117" t="str">
        <f t="shared" si="3"/>
        <v>00004120100820280000</v>
      </c>
      <c r="L189" s="106" t="s">
        <v>275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264</v>
      </c>
      <c r="E190" s="146" t="s">
        <v>276</v>
      </c>
      <c r="F190" s="153"/>
      <c r="G190" s="128" t="s">
        <v>143</v>
      </c>
      <c r="H190" s="96">
        <v>5000</v>
      </c>
      <c r="I190" s="102"/>
      <c r="J190" s="103">
        <v>5000</v>
      </c>
      <c r="K190" s="117" t="str">
        <f t="shared" si="3"/>
        <v>00004120100820280800</v>
      </c>
      <c r="L190" s="106" t="s">
        <v>277</v>
      </c>
    </row>
    <row r="191" spans="1:12" ht="45">
      <c r="A191" s="99" t="s">
        <v>278</v>
      </c>
      <c r="B191" s="100" t="s">
        <v>7</v>
      </c>
      <c r="C191" s="101" t="s">
        <v>68</v>
      </c>
      <c r="D191" s="123" t="s">
        <v>264</v>
      </c>
      <c r="E191" s="146" t="s">
        <v>276</v>
      </c>
      <c r="F191" s="153"/>
      <c r="G191" s="128" t="s">
        <v>280</v>
      </c>
      <c r="H191" s="96">
        <v>5000</v>
      </c>
      <c r="I191" s="102"/>
      <c r="J191" s="103">
        <v>5000</v>
      </c>
      <c r="K191" s="117" t="str">
        <f t="shared" si="3"/>
        <v>00004120100820280810</v>
      </c>
      <c r="L191" s="106" t="s">
        <v>279</v>
      </c>
    </row>
    <row r="192" spans="1:12" s="84" customFormat="1" ht="45">
      <c r="A192" s="79" t="s">
        <v>281</v>
      </c>
      <c r="B192" s="78" t="s">
        <v>7</v>
      </c>
      <c r="C192" s="120" t="s">
        <v>68</v>
      </c>
      <c r="D192" s="124" t="s">
        <v>264</v>
      </c>
      <c r="E192" s="149" t="s">
        <v>276</v>
      </c>
      <c r="F192" s="152"/>
      <c r="G192" s="121" t="s">
        <v>282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 t="shared" si="3"/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283</v>
      </c>
      <c r="B193" s="100" t="s">
        <v>7</v>
      </c>
      <c r="C193" s="101" t="s">
        <v>68</v>
      </c>
      <c r="D193" s="123" t="s">
        <v>285</v>
      </c>
      <c r="E193" s="146" t="s">
        <v>92</v>
      </c>
      <c r="F193" s="153"/>
      <c r="G193" s="128" t="s">
        <v>68</v>
      </c>
      <c r="H193" s="96">
        <v>4245251</v>
      </c>
      <c r="I193" s="102">
        <v>3064915.34</v>
      </c>
      <c r="J193" s="103">
        <v>1180335.6599999999</v>
      </c>
      <c r="K193" s="117" t="str">
        <f t="shared" si="3"/>
        <v>00005000000000000000</v>
      </c>
      <c r="L193" s="106" t="s">
        <v>284</v>
      </c>
    </row>
    <row r="194" spans="1:12">
      <c r="A194" s="99" t="s">
        <v>286</v>
      </c>
      <c r="B194" s="100" t="s">
        <v>7</v>
      </c>
      <c r="C194" s="101" t="s">
        <v>68</v>
      </c>
      <c r="D194" s="123" t="s">
        <v>288</v>
      </c>
      <c r="E194" s="146" t="s">
        <v>92</v>
      </c>
      <c r="F194" s="153"/>
      <c r="G194" s="128" t="s">
        <v>68</v>
      </c>
      <c r="H194" s="96">
        <v>120000</v>
      </c>
      <c r="I194" s="102">
        <v>109024.3</v>
      </c>
      <c r="J194" s="103">
        <v>10975.7</v>
      </c>
      <c r="K194" s="117" t="str">
        <f t="shared" si="3"/>
        <v>00005010000000000000</v>
      </c>
      <c r="L194" s="106" t="s">
        <v>287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288</v>
      </c>
      <c r="E195" s="146" t="s">
        <v>155</v>
      </c>
      <c r="F195" s="153"/>
      <c r="G195" s="128" t="s">
        <v>68</v>
      </c>
      <c r="H195" s="96">
        <v>120000</v>
      </c>
      <c r="I195" s="102">
        <v>109024.3</v>
      </c>
      <c r="J195" s="103">
        <v>10975.7</v>
      </c>
      <c r="K195" s="117" t="str">
        <f t="shared" si="3"/>
        <v>00005011200000000000</v>
      </c>
      <c r="L195" s="106" t="s">
        <v>289</v>
      </c>
    </row>
    <row r="196" spans="1:12" ht="22.5">
      <c r="A196" s="99" t="s">
        <v>290</v>
      </c>
      <c r="B196" s="100" t="s">
        <v>7</v>
      </c>
      <c r="C196" s="101" t="s">
        <v>68</v>
      </c>
      <c r="D196" s="123" t="s">
        <v>288</v>
      </c>
      <c r="E196" s="146" t="s">
        <v>292</v>
      </c>
      <c r="F196" s="153"/>
      <c r="G196" s="128" t="s">
        <v>68</v>
      </c>
      <c r="H196" s="96">
        <v>120000</v>
      </c>
      <c r="I196" s="102">
        <v>109024.3</v>
      </c>
      <c r="J196" s="103">
        <v>10975.7</v>
      </c>
      <c r="K196" s="117" t="str">
        <f t="shared" si="3"/>
        <v>00005011200099990000</v>
      </c>
      <c r="L196" s="106" t="s">
        <v>291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288</v>
      </c>
      <c r="E197" s="146" t="s">
        <v>292</v>
      </c>
      <c r="F197" s="153"/>
      <c r="G197" s="128" t="s">
        <v>7</v>
      </c>
      <c r="H197" s="96">
        <v>120000</v>
      </c>
      <c r="I197" s="102">
        <v>109024.3</v>
      </c>
      <c r="J197" s="103">
        <v>10975.7</v>
      </c>
      <c r="K197" s="117" t="str">
        <f t="shared" si="3"/>
        <v>00005011200099990200</v>
      </c>
      <c r="L197" s="106" t="s">
        <v>293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288</v>
      </c>
      <c r="E198" s="146" t="s">
        <v>292</v>
      </c>
      <c r="F198" s="153"/>
      <c r="G198" s="128" t="s">
        <v>136</v>
      </c>
      <c r="H198" s="96">
        <v>120000</v>
      </c>
      <c r="I198" s="102">
        <v>109024.3</v>
      </c>
      <c r="J198" s="103">
        <v>10975.7</v>
      </c>
      <c r="K198" s="117" t="str">
        <f t="shared" si="3"/>
        <v>00005011200099990240</v>
      </c>
      <c r="L198" s="106" t="s">
        <v>294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288</v>
      </c>
      <c r="E199" s="149" t="s">
        <v>292</v>
      </c>
      <c r="F199" s="152"/>
      <c r="G199" s="121" t="s">
        <v>140</v>
      </c>
      <c r="H199" s="80">
        <v>120000</v>
      </c>
      <c r="I199" s="81">
        <v>109024.3</v>
      </c>
      <c r="J199" s="82">
        <f>IF(IF(H199="",0,H199)=0,0,(IF(H199&gt;0,IF(I199&gt;H199,0,H199-I199),IF(I199&gt;H199,H199-I199,0))))</f>
        <v>10975.7</v>
      </c>
      <c r="K199" s="117" t="str">
        <f t="shared" si="3"/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295</v>
      </c>
      <c r="B200" s="100" t="s">
        <v>7</v>
      </c>
      <c r="C200" s="101" t="s">
        <v>68</v>
      </c>
      <c r="D200" s="123" t="s">
        <v>297</v>
      </c>
      <c r="E200" s="146" t="s">
        <v>92</v>
      </c>
      <c r="F200" s="153"/>
      <c r="G200" s="128" t="s">
        <v>68</v>
      </c>
      <c r="H200" s="96">
        <v>69400</v>
      </c>
      <c r="I200" s="102">
        <v>20448</v>
      </c>
      <c r="J200" s="103">
        <v>48952</v>
      </c>
      <c r="K200" s="117" t="str">
        <f t="shared" si="3"/>
        <v>00005020000000000000</v>
      </c>
      <c r="L200" s="106" t="s">
        <v>296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297</v>
      </c>
      <c r="E201" s="146" t="s">
        <v>155</v>
      </c>
      <c r="F201" s="153"/>
      <c r="G201" s="128" t="s">
        <v>68</v>
      </c>
      <c r="H201" s="96">
        <v>69400</v>
      </c>
      <c r="I201" s="102">
        <v>20448</v>
      </c>
      <c r="J201" s="103">
        <v>48952</v>
      </c>
      <c r="K201" s="117" t="str">
        <f t="shared" si="3"/>
        <v>00005021200000000000</v>
      </c>
      <c r="L201" s="106" t="s">
        <v>298</v>
      </c>
    </row>
    <row r="202" spans="1:12" ht="45">
      <c r="A202" s="99" t="s">
        <v>299</v>
      </c>
      <c r="B202" s="100" t="s">
        <v>7</v>
      </c>
      <c r="C202" s="101" t="s">
        <v>68</v>
      </c>
      <c r="D202" s="123" t="s">
        <v>297</v>
      </c>
      <c r="E202" s="146" t="s">
        <v>301</v>
      </c>
      <c r="F202" s="153"/>
      <c r="G202" s="128" t="s">
        <v>68</v>
      </c>
      <c r="H202" s="96">
        <v>69400</v>
      </c>
      <c r="I202" s="102">
        <v>20448</v>
      </c>
      <c r="J202" s="103">
        <v>48952</v>
      </c>
      <c r="K202" s="117" t="str">
        <f t="shared" si="3"/>
        <v>00005021200000045000</v>
      </c>
      <c r="L202" s="106" t="s">
        <v>300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297</v>
      </c>
      <c r="E203" s="146" t="s">
        <v>301</v>
      </c>
      <c r="F203" s="153"/>
      <c r="G203" s="128" t="s">
        <v>7</v>
      </c>
      <c r="H203" s="96">
        <v>69400</v>
      </c>
      <c r="I203" s="102">
        <v>20448</v>
      </c>
      <c r="J203" s="103">
        <v>48952</v>
      </c>
      <c r="K203" s="117" t="str">
        <f t="shared" si="3"/>
        <v>00005021200000045200</v>
      </c>
      <c r="L203" s="106" t="s">
        <v>302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297</v>
      </c>
      <c r="E204" s="146" t="s">
        <v>301</v>
      </c>
      <c r="F204" s="153"/>
      <c r="G204" s="128" t="s">
        <v>136</v>
      </c>
      <c r="H204" s="96">
        <v>69400</v>
      </c>
      <c r="I204" s="102">
        <v>20448</v>
      </c>
      <c r="J204" s="103">
        <v>48952</v>
      </c>
      <c r="K204" s="117" t="str">
        <f t="shared" si="3"/>
        <v>00005021200000045240</v>
      </c>
      <c r="L204" s="106" t="s">
        <v>303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297</v>
      </c>
      <c r="E205" s="149" t="s">
        <v>301</v>
      </c>
      <c r="F205" s="152"/>
      <c r="G205" s="121" t="s">
        <v>140</v>
      </c>
      <c r="H205" s="80">
        <v>69400</v>
      </c>
      <c r="I205" s="81">
        <v>20448</v>
      </c>
      <c r="J205" s="82">
        <f>IF(IF(H205="",0,H205)=0,0,(IF(H205&gt;0,IF(I205&gt;H205,0,H205-I205),IF(I205&gt;H205,H205-I205,0))))</f>
        <v>48952</v>
      </c>
      <c r="K205" s="117" t="str">
        <f t="shared" si="3"/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304</v>
      </c>
      <c r="B206" s="100" t="s">
        <v>7</v>
      </c>
      <c r="C206" s="101" t="s">
        <v>68</v>
      </c>
      <c r="D206" s="123" t="s">
        <v>306</v>
      </c>
      <c r="E206" s="146" t="s">
        <v>92</v>
      </c>
      <c r="F206" s="153"/>
      <c r="G206" s="128" t="s">
        <v>68</v>
      </c>
      <c r="H206" s="96">
        <v>4055851</v>
      </c>
      <c r="I206" s="102">
        <v>2935443.04</v>
      </c>
      <c r="J206" s="103">
        <v>1120407.96</v>
      </c>
      <c r="K206" s="117" t="str">
        <f t="shared" si="3"/>
        <v>00005030000000000000</v>
      </c>
      <c r="L206" s="106" t="s">
        <v>305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306</v>
      </c>
      <c r="E207" s="146" t="s">
        <v>99</v>
      </c>
      <c r="F207" s="153"/>
      <c r="G207" s="128" t="s">
        <v>68</v>
      </c>
      <c r="H207" s="96">
        <v>4055851</v>
      </c>
      <c r="I207" s="102">
        <v>2935443.04</v>
      </c>
      <c r="J207" s="103">
        <v>1120407.96</v>
      </c>
      <c r="K207" s="117" t="str">
        <f t="shared" ref="K207:K270" si="4">C207 &amp; D207 &amp;E207 &amp; F207 &amp; G207</f>
        <v>00005030100000000000</v>
      </c>
      <c r="L207" s="106" t="s">
        <v>307</v>
      </c>
    </row>
    <row r="208" spans="1:12" ht="22.5">
      <c r="A208" s="99" t="s">
        <v>308</v>
      </c>
      <c r="B208" s="100" t="s">
        <v>7</v>
      </c>
      <c r="C208" s="101" t="s">
        <v>68</v>
      </c>
      <c r="D208" s="123" t="s">
        <v>306</v>
      </c>
      <c r="E208" s="146" t="s">
        <v>310</v>
      </c>
      <c r="F208" s="153"/>
      <c r="G208" s="128" t="s">
        <v>68</v>
      </c>
      <c r="H208" s="96">
        <v>2535500</v>
      </c>
      <c r="I208" s="102">
        <v>2178368.4300000002</v>
      </c>
      <c r="J208" s="103">
        <v>357131.57</v>
      </c>
      <c r="K208" s="117" t="str">
        <f t="shared" si="4"/>
        <v>00005030100300000000</v>
      </c>
      <c r="L208" s="106" t="s">
        <v>309</v>
      </c>
    </row>
    <row r="209" spans="1:12" ht="33.75">
      <c r="A209" s="99" t="s">
        <v>311</v>
      </c>
      <c r="B209" s="100" t="s">
        <v>7</v>
      </c>
      <c r="C209" s="101" t="s">
        <v>68</v>
      </c>
      <c r="D209" s="123" t="s">
        <v>306</v>
      </c>
      <c r="E209" s="146" t="s">
        <v>313</v>
      </c>
      <c r="F209" s="153"/>
      <c r="G209" s="128" t="s">
        <v>68</v>
      </c>
      <c r="H209" s="96">
        <v>2535500</v>
      </c>
      <c r="I209" s="102">
        <v>2178368.4300000002</v>
      </c>
      <c r="J209" s="103">
        <v>357131.57</v>
      </c>
      <c r="K209" s="117" t="str">
        <f t="shared" si="4"/>
        <v>00005030100320080000</v>
      </c>
      <c r="L209" s="106" t="s">
        <v>312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306</v>
      </c>
      <c r="E210" s="146" t="s">
        <v>313</v>
      </c>
      <c r="F210" s="153"/>
      <c r="G210" s="128" t="s">
        <v>7</v>
      </c>
      <c r="H210" s="96">
        <v>2535500</v>
      </c>
      <c r="I210" s="102">
        <v>2178368.4300000002</v>
      </c>
      <c r="J210" s="103">
        <v>357131.57</v>
      </c>
      <c r="K210" s="117" t="str">
        <f t="shared" si="4"/>
        <v>00005030100320080200</v>
      </c>
      <c r="L210" s="106" t="s">
        <v>314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306</v>
      </c>
      <c r="E211" s="146" t="s">
        <v>313</v>
      </c>
      <c r="F211" s="153"/>
      <c r="G211" s="128" t="s">
        <v>136</v>
      </c>
      <c r="H211" s="96">
        <v>2535500</v>
      </c>
      <c r="I211" s="102">
        <v>2178368.4300000002</v>
      </c>
      <c r="J211" s="103">
        <v>357131.57</v>
      </c>
      <c r="K211" s="117" t="str">
        <f t="shared" si="4"/>
        <v>00005030100320080240</v>
      </c>
      <c r="L211" s="106" t="s">
        <v>315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306</v>
      </c>
      <c r="E212" s="149" t="s">
        <v>313</v>
      </c>
      <c r="F212" s="152"/>
      <c r="G212" s="121" t="s">
        <v>140</v>
      </c>
      <c r="H212" s="80">
        <v>2535500</v>
      </c>
      <c r="I212" s="81">
        <v>2178368.4300000002</v>
      </c>
      <c r="J212" s="82">
        <f>IF(IF(H212="",0,H212)=0,0,(IF(H212&gt;0,IF(I212&gt;H212,0,H212-I212),IF(I212&gt;H212,H212-I212,0))))</f>
        <v>357131.57</v>
      </c>
      <c r="K212" s="117" t="str">
        <f t="shared" si="4"/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316</v>
      </c>
      <c r="B213" s="100" t="s">
        <v>7</v>
      </c>
      <c r="C213" s="101" t="s">
        <v>68</v>
      </c>
      <c r="D213" s="123" t="s">
        <v>306</v>
      </c>
      <c r="E213" s="146" t="s">
        <v>318</v>
      </c>
      <c r="F213" s="153"/>
      <c r="G213" s="128" t="s">
        <v>68</v>
      </c>
      <c r="H213" s="96">
        <v>1335351</v>
      </c>
      <c r="I213" s="102">
        <v>682074.61</v>
      </c>
      <c r="J213" s="103">
        <v>653276.39</v>
      </c>
      <c r="K213" s="117" t="str">
        <f t="shared" si="4"/>
        <v>00005030100400000000</v>
      </c>
      <c r="L213" s="106" t="s">
        <v>317</v>
      </c>
    </row>
    <row r="214" spans="1:12" ht="33.75">
      <c r="A214" s="99" t="s">
        <v>319</v>
      </c>
      <c r="B214" s="100" t="s">
        <v>7</v>
      </c>
      <c r="C214" s="101" t="s">
        <v>68</v>
      </c>
      <c r="D214" s="123" t="s">
        <v>306</v>
      </c>
      <c r="E214" s="146" t="s">
        <v>321</v>
      </c>
      <c r="F214" s="153"/>
      <c r="G214" s="128" t="s">
        <v>68</v>
      </c>
      <c r="H214" s="96">
        <v>191300</v>
      </c>
      <c r="I214" s="102">
        <v>154200</v>
      </c>
      <c r="J214" s="103">
        <v>37100</v>
      </c>
      <c r="K214" s="117" t="str">
        <f t="shared" si="4"/>
        <v>00005030100420090000</v>
      </c>
      <c r="L214" s="106" t="s">
        <v>320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306</v>
      </c>
      <c r="E215" s="146" t="s">
        <v>321</v>
      </c>
      <c r="F215" s="153"/>
      <c r="G215" s="128" t="s">
        <v>7</v>
      </c>
      <c r="H215" s="96">
        <v>191300</v>
      </c>
      <c r="I215" s="102">
        <v>154200</v>
      </c>
      <c r="J215" s="103">
        <v>37100</v>
      </c>
      <c r="K215" s="117" t="str">
        <f t="shared" si="4"/>
        <v>00005030100420090200</v>
      </c>
      <c r="L215" s="106" t="s">
        <v>322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306</v>
      </c>
      <c r="E216" s="146" t="s">
        <v>321</v>
      </c>
      <c r="F216" s="153"/>
      <c r="G216" s="128" t="s">
        <v>136</v>
      </c>
      <c r="H216" s="96">
        <v>191300</v>
      </c>
      <c r="I216" s="102">
        <v>154200</v>
      </c>
      <c r="J216" s="103">
        <v>37100</v>
      </c>
      <c r="K216" s="117" t="str">
        <f t="shared" si="4"/>
        <v>00005030100420090240</v>
      </c>
      <c r="L216" s="106" t="s">
        <v>323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306</v>
      </c>
      <c r="E217" s="149" t="s">
        <v>321</v>
      </c>
      <c r="F217" s="152"/>
      <c r="G217" s="121" t="s">
        <v>140</v>
      </c>
      <c r="H217" s="80">
        <v>191300</v>
      </c>
      <c r="I217" s="81">
        <v>154200</v>
      </c>
      <c r="J217" s="82">
        <f>IF(IF(H217="",0,H217)=0,0,(IF(H217&gt;0,IF(I217&gt;H217,0,H217-I217),IF(I217&gt;H217,H217-I217,0))))</f>
        <v>37100</v>
      </c>
      <c r="K217" s="117" t="str">
        <f t="shared" si="4"/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324</v>
      </c>
      <c r="B218" s="100" t="s">
        <v>7</v>
      </c>
      <c r="C218" s="101" t="s">
        <v>68</v>
      </c>
      <c r="D218" s="123" t="s">
        <v>306</v>
      </c>
      <c r="E218" s="146" t="s">
        <v>326</v>
      </c>
      <c r="F218" s="153"/>
      <c r="G218" s="128" t="s">
        <v>68</v>
      </c>
      <c r="H218" s="96">
        <v>532537</v>
      </c>
      <c r="I218" s="102">
        <v>527874.61</v>
      </c>
      <c r="J218" s="103">
        <v>4662.3900000000003</v>
      </c>
      <c r="K218" s="117" t="str">
        <f t="shared" si="4"/>
        <v>00005030100420100000</v>
      </c>
      <c r="L218" s="106" t="s">
        <v>325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306</v>
      </c>
      <c r="E219" s="146" t="s">
        <v>326</v>
      </c>
      <c r="F219" s="153"/>
      <c r="G219" s="128" t="s">
        <v>7</v>
      </c>
      <c r="H219" s="96">
        <v>532537</v>
      </c>
      <c r="I219" s="102">
        <v>527874.61</v>
      </c>
      <c r="J219" s="103">
        <v>4662.3900000000003</v>
      </c>
      <c r="K219" s="117" t="str">
        <f t="shared" si="4"/>
        <v>00005030100420100200</v>
      </c>
      <c r="L219" s="106" t="s">
        <v>327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306</v>
      </c>
      <c r="E220" s="146" t="s">
        <v>326</v>
      </c>
      <c r="F220" s="153"/>
      <c r="G220" s="128" t="s">
        <v>136</v>
      </c>
      <c r="H220" s="96">
        <v>532537</v>
      </c>
      <c r="I220" s="102">
        <v>527874.61</v>
      </c>
      <c r="J220" s="103">
        <v>4662.3900000000003</v>
      </c>
      <c r="K220" s="117" t="str">
        <f t="shared" si="4"/>
        <v>00005030100420100240</v>
      </c>
      <c r="L220" s="106" t="s">
        <v>328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306</v>
      </c>
      <c r="E221" s="149" t="s">
        <v>326</v>
      </c>
      <c r="F221" s="152"/>
      <c r="G221" s="121" t="s">
        <v>140</v>
      </c>
      <c r="H221" s="80">
        <v>532537</v>
      </c>
      <c r="I221" s="81">
        <v>527874.61</v>
      </c>
      <c r="J221" s="82">
        <f>IF(IF(H221="",0,H221)=0,0,(IF(H221&gt;0,IF(I221&gt;H221,0,H221-I221),IF(I221&gt;H221,H221-I221,0))))</f>
        <v>4662.3900000000003</v>
      </c>
      <c r="K221" s="117" t="str">
        <f t="shared" si="4"/>
        <v>00005030100420100244</v>
      </c>
      <c r="L221" s="83" t="str">
        <f>C221 &amp; D221 &amp;E221 &amp; F221 &amp; G221</f>
        <v>00005030100420100244</v>
      </c>
    </row>
    <row r="222" spans="1:12" ht="67.5">
      <c r="A222" s="99" t="s">
        <v>329</v>
      </c>
      <c r="B222" s="100" t="s">
        <v>7</v>
      </c>
      <c r="C222" s="101" t="s">
        <v>68</v>
      </c>
      <c r="D222" s="123" t="s">
        <v>306</v>
      </c>
      <c r="E222" s="146" t="s">
        <v>331</v>
      </c>
      <c r="F222" s="153"/>
      <c r="G222" s="128" t="s">
        <v>68</v>
      </c>
      <c r="H222" s="96">
        <v>611514</v>
      </c>
      <c r="I222" s="102"/>
      <c r="J222" s="103">
        <v>611514</v>
      </c>
      <c r="K222" s="117" t="str">
        <f t="shared" si="4"/>
        <v>000050301004L2990000</v>
      </c>
      <c r="L222" s="106" t="s">
        <v>330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306</v>
      </c>
      <c r="E223" s="146" t="s">
        <v>331</v>
      </c>
      <c r="F223" s="153"/>
      <c r="G223" s="128" t="s">
        <v>7</v>
      </c>
      <c r="H223" s="96">
        <v>611514</v>
      </c>
      <c r="I223" s="102"/>
      <c r="J223" s="103">
        <v>611514</v>
      </c>
      <c r="K223" s="117" t="str">
        <f t="shared" si="4"/>
        <v>000050301004L2990200</v>
      </c>
      <c r="L223" s="106" t="s">
        <v>332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306</v>
      </c>
      <c r="E224" s="146" t="s">
        <v>331</v>
      </c>
      <c r="F224" s="153"/>
      <c r="G224" s="128" t="s">
        <v>136</v>
      </c>
      <c r="H224" s="96">
        <v>611514</v>
      </c>
      <c r="I224" s="102"/>
      <c r="J224" s="103">
        <v>611514</v>
      </c>
      <c r="K224" s="117" t="str">
        <f t="shared" si="4"/>
        <v>000050301004L2990240</v>
      </c>
      <c r="L224" s="106" t="s">
        <v>333</v>
      </c>
    </row>
    <row r="225" spans="1:12" s="84" customFormat="1">
      <c r="A225" s="79" t="s">
        <v>139</v>
      </c>
      <c r="B225" s="78" t="s">
        <v>7</v>
      </c>
      <c r="C225" s="120" t="s">
        <v>68</v>
      </c>
      <c r="D225" s="124" t="s">
        <v>306</v>
      </c>
      <c r="E225" s="149" t="s">
        <v>331</v>
      </c>
      <c r="F225" s="152"/>
      <c r="G225" s="121" t="s">
        <v>140</v>
      </c>
      <c r="H225" s="80">
        <v>611514</v>
      </c>
      <c r="I225" s="81"/>
      <c r="J225" s="82">
        <f>IF(IF(H225="",0,H225)=0,0,(IF(H225&gt;0,IF(I225&gt;H225,0,H225-I225),IF(I225&gt;H225,H225-I225,0))))</f>
        <v>611514</v>
      </c>
      <c r="K225" s="117" t="str">
        <f t="shared" si="4"/>
        <v>000050301004L2990244</v>
      </c>
      <c r="L225" s="83" t="str">
        <f>C225 &amp; D225 &amp;E225 &amp; F225 &amp; G225</f>
        <v>000050301004L2990244</v>
      </c>
    </row>
    <row r="226" spans="1:12" ht="33.75">
      <c r="A226" s="99" t="s">
        <v>334</v>
      </c>
      <c r="B226" s="100" t="s">
        <v>7</v>
      </c>
      <c r="C226" s="101" t="s">
        <v>68</v>
      </c>
      <c r="D226" s="123" t="s">
        <v>306</v>
      </c>
      <c r="E226" s="146" t="s">
        <v>336</v>
      </c>
      <c r="F226" s="153"/>
      <c r="G226" s="128" t="s">
        <v>68</v>
      </c>
      <c r="H226" s="96">
        <v>185000</v>
      </c>
      <c r="I226" s="102">
        <v>75000</v>
      </c>
      <c r="J226" s="103">
        <v>110000</v>
      </c>
      <c r="K226" s="117" t="str">
        <f t="shared" si="4"/>
        <v>00005030100700000000</v>
      </c>
      <c r="L226" s="106" t="s">
        <v>335</v>
      </c>
    </row>
    <row r="227" spans="1:12" ht="56.25">
      <c r="A227" s="99" t="s">
        <v>337</v>
      </c>
      <c r="B227" s="100" t="s">
        <v>7</v>
      </c>
      <c r="C227" s="101" t="s">
        <v>68</v>
      </c>
      <c r="D227" s="123" t="s">
        <v>306</v>
      </c>
      <c r="E227" s="146" t="s">
        <v>339</v>
      </c>
      <c r="F227" s="153"/>
      <c r="G227" s="128" t="s">
        <v>68</v>
      </c>
      <c r="H227" s="96">
        <v>51468</v>
      </c>
      <c r="I227" s="102">
        <v>51468</v>
      </c>
      <c r="J227" s="103">
        <v>0</v>
      </c>
      <c r="K227" s="117" t="str">
        <f t="shared" si="4"/>
        <v>00005030100772090000</v>
      </c>
      <c r="L227" s="106" t="s">
        <v>338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306</v>
      </c>
      <c r="E228" s="146" t="s">
        <v>339</v>
      </c>
      <c r="F228" s="153"/>
      <c r="G228" s="128" t="s">
        <v>7</v>
      </c>
      <c r="H228" s="96">
        <v>51468</v>
      </c>
      <c r="I228" s="102">
        <v>51468</v>
      </c>
      <c r="J228" s="103">
        <v>0</v>
      </c>
      <c r="K228" s="117" t="str">
        <f t="shared" si="4"/>
        <v>00005030100772090200</v>
      </c>
      <c r="L228" s="106" t="s">
        <v>340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306</v>
      </c>
      <c r="E229" s="146" t="s">
        <v>339</v>
      </c>
      <c r="F229" s="153"/>
      <c r="G229" s="128" t="s">
        <v>136</v>
      </c>
      <c r="H229" s="96">
        <v>51468</v>
      </c>
      <c r="I229" s="102">
        <v>51468</v>
      </c>
      <c r="J229" s="103">
        <v>0</v>
      </c>
      <c r="K229" s="117" t="str">
        <f t="shared" si="4"/>
        <v>00005030100772090240</v>
      </c>
      <c r="L229" s="106" t="s">
        <v>341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306</v>
      </c>
      <c r="E230" s="149" t="s">
        <v>339</v>
      </c>
      <c r="F230" s="152"/>
      <c r="G230" s="121" t="s">
        <v>140</v>
      </c>
      <c r="H230" s="80">
        <v>51468</v>
      </c>
      <c r="I230" s="81">
        <v>51468</v>
      </c>
      <c r="J230" s="82">
        <f>IF(IF(H230="",0,H230)=0,0,(IF(H230&gt;0,IF(I230&gt;H230,0,H230-I230),IF(I230&gt;H230,H230-I230,0))))</f>
        <v>0</v>
      </c>
      <c r="K230" s="117" t="str">
        <f t="shared" si="4"/>
        <v>00005030100772090244</v>
      </c>
      <c r="L230" s="83" t="str">
        <f>C230 &amp; D230 &amp;E230 &amp; F230 &amp; G230</f>
        <v>00005030100772090244</v>
      </c>
    </row>
    <row r="231" spans="1:12" ht="45">
      <c r="A231" s="99" t="s">
        <v>342</v>
      </c>
      <c r="B231" s="100" t="s">
        <v>7</v>
      </c>
      <c r="C231" s="101" t="s">
        <v>68</v>
      </c>
      <c r="D231" s="123" t="s">
        <v>306</v>
      </c>
      <c r="E231" s="146" t="s">
        <v>344</v>
      </c>
      <c r="F231" s="153"/>
      <c r="G231" s="128" t="s">
        <v>68</v>
      </c>
      <c r="H231" s="96">
        <v>23532</v>
      </c>
      <c r="I231" s="102">
        <v>23532</v>
      </c>
      <c r="J231" s="103">
        <v>0</v>
      </c>
      <c r="K231" s="117" t="str">
        <f t="shared" si="4"/>
        <v>000050301007S2090000</v>
      </c>
      <c r="L231" s="106" t="s">
        <v>343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306</v>
      </c>
      <c r="E232" s="146" t="s">
        <v>344</v>
      </c>
      <c r="F232" s="153"/>
      <c r="G232" s="128" t="s">
        <v>7</v>
      </c>
      <c r="H232" s="96">
        <v>23532</v>
      </c>
      <c r="I232" s="102">
        <v>23532</v>
      </c>
      <c r="J232" s="103">
        <v>0</v>
      </c>
      <c r="K232" s="117" t="str">
        <f t="shared" si="4"/>
        <v>000050301007S2090200</v>
      </c>
      <c r="L232" s="106" t="s">
        <v>345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306</v>
      </c>
      <c r="E233" s="146" t="s">
        <v>344</v>
      </c>
      <c r="F233" s="153"/>
      <c r="G233" s="128" t="s">
        <v>136</v>
      </c>
      <c r="H233" s="96">
        <v>23532</v>
      </c>
      <c r="I233" s="102">
        <v>23532</v>
      </c>
      <c r="J233" s="103">
        <v>0</v>
      </c>
      <c r="K233" s="117" t="str">
        <f t="shared" si="4"/>
        <v>000050301007S2090240</v>
      </c>
      <c r="L233" s="106" t="s">
        <v>346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306</v>
      </c>
      <c r="E234" s="149" t="s">
        <v>344</v>
      </c>
      <c r="F234" s="152"/>
      <c r="G234" s="121" t="s">
        <v>140</v>
      </c>
      <c r="H234" s="80">
        <v>23532</v>
      </c>
      <c r="I234" s="81">
        <v>23532</v>
      </c>
      <c r="J234" s="82">
        <f>IF(IF(H234="",0,H234)=0,0,(IF(H234&gt;0,IF(I234&gt;H234,0,H234-I234),IF(I234&gt;H234,H234-I234,0))))</f>
        <v>0</v>
      </c>
      <c r="K234" s="117" t="str">
        <f t="shared" si="4"/>
        <v>000050301007S2090244</v>
      </c>
      <c r="L234" s="83" t="str">
        <f>C234 &amp; D234 &amp;E234 &amp; F234 &amp; G234</f>
        <v>000050301007S2090244</v>
      </c>
    </row>
    <row r="235" spans="1:12" ht="45">
      <c r="A235" s="99" t="s">
        <v>347</v>
      </c>
      <c r="B235" s="100" t="s">
        <v>7</v>
      </c>
      <c r="C235" s="101" t="s">
        <v>68</v>
      </c>
      <c r="D235" s="123" t="s">
        <v>306</v>
      </c>
      <c r="E235" s="146" t="s">
        <v>349</v>
      </c>
      <c r="F235" s="153"/>
      <c r="G235" s="128" t="s">
        <v>68</v>
      </c>
      <c r="H235" s="96">
        <v>110000</v>
      </c>
      <c r="I235" s="102"/>
      <c r="J235" s="103">
        <v>110000</v>
      </c>
      <c r="K235" s="117" t="str">
        <f t="shared" si="4"/>
        <v>000050301007S5260000</v>
      </c>
      <c r="L235" s="106" t="s">
        <v>348</v>
      </c>
    </row>
    <row r="236" spans="1:12" ht="22.5">
      <c r="A236" s="99" t="s">
        <v>132</v>
      </c>
      <c r="B236" s="100" t="s">
        <v>7</v>
      </c>
      <c r="C236" s="101" t="s">
        <v>68</v>
      </c>
      <c r="D236" s="123" t="s">
        <v>306</v>
      </c>
      <c r="E236" s="146" t="s">
        <v>349</v>
      </c>
      <c r="F236" s="153"/>
      <c r="G236" s="128" t="s">
        <v>7</v>
      </c>
      <c r="H236" s="96">
        <v>110000</v>
      </c>
      <c r="I236" s="102"/>
      <c r="J236" s="103">
        <v>110000</v>
      </c>
      <c r="K236" s="117" t="str">
        <f t="shared" si="4"/>
        <v>000050301007S5260200</v>
      </c>
      <c r="L236" s="106" t="s">
        <v>350</v>
      </c>
    </row>
    <row r="237" spans="1:12" ht="22.5">
      <c r="A237" s="99" t="s">
        <v>134</v>
      </c>
      <c r="B237" s="100" t="s">
        <v>7</v>
      </c>
      <c r="C237" s="101" t="s">
        <v>68</v>
      </c>
      <c r="D237" s="123" t="s">
        <v>306</v>
      </c>
      <c r="E237" s="146" t="s">
        <v>349</v>
      </c>
      <c r="F237" s="153"/>
      <c r="G237" s="128" t="s">
        <v>136</v>
      </c>
      <c r="H237" s="96">
        <v>110000</v>
      </c>
      <c r="I237" s="102"/>
      <c r="J237" s="103">
        <v>110000</v>
      </c>
      <c r="K237" s="117" t="str">
        <f t="shared" si="4"/>
        <v>000050301007S5260240</v>
      </c>
      <c r="L237" s="106" t="s">
        <v>351</v>
      </c>
    </row>
    <row r="238" spans="1:12" s="84" customFormat="1">
      <c r="A238" s="79" t="s">
        <v>139</v>
      </c>
      <c r="B238" s="78" t="s">
        <v>7</v>
      </c>
      <c r="C238" s="120" t="s">
        <v>68</v>
      </c>
      <c r="D238" s="124" t="s">
        <v>306</v>
      </c>
      <c r="E238" s="149" t="s">
        <v>349</v>
      </c>
      <c r="F238" s="152"/>
      <c r="G238" s="121" t="s">
        <v>140</v>
      </c>
      <c r="H238" s="80">
        <v>110000</v>
      </c>
      <c r="I238" s="81"/>
      <c r="J238" s="82">
        <f>IF(IF(H238="",0,H238)=0,0,(IF(H238&gt;0,IF(I238&gt;H238,0,H238-I238),IF(I238&gt;H238,H238-I238,0))))</f>
        <v>110000</v>
      </c>
      <c r="K238" s="117" t="str">
        <f t="shared" si="4"/>
        <v>000050301007S5260244</v>
      </c>
      <c r="L238" s="83" t="str">
        <f>C238 &amp; D238 &amp;E238 &amp; F238 &amp; G238</f>
        <v>000050301007S5260244</v>
      </c>
    </row>
    <row r="239" spans="1:12">
      <c r="A239" s="99" t="s">
        <v>352</v>
      </c>
      <c r="B239" s="100" t="s">
        <v>7</v>
      </c>
      <c r="C239" s="101" t="s">
        <v>68</v>
      </c>
      <c r="D239" s="123" t="s">
        <v>354</v>
      </c>
      <c r="E239" s="146" t="s">
        <v>92</v>
      </c>
      <c r="F239" s="153"/>
      <c r="G239" s="128" t="s">
        <v>68</v>
      </c>
      <c r="H239" s="96">
        <v>38494.9</v>
      </c>
      <c r="I239" s="102">
        <v>13400</v>
      </c>
      <c r="J239" s="103">
        <v>25094.9</v>
      </c>
      <c r="K239" s="117" t="str">
        <f t="shared" si="4"/>
        <v>00007000000000000000</v>
      </c>
      <c r="L239" s="106" t="s">
        <v>353</v>
      </c>
    </row>
    <row r="240" spans="1:12" ht="22.5">
      <c r="A240" s="99" t="s">
        <v>355</v>
      </c>
      <c r="B240" s="100" t="s">
        <v>7</v>
      </c>
      <c r="C240" s="101" t="s">
        <v>68</v>
      </c>
      <c r="D240" s="123" t="s">
        <v>357</v>
      </c>
      <c r="E240" s="146" t="s">
        <v>92</v>
      </c>
      <c r="F240" s="153"/>
      <c r="G240" s="128" t="s">
        <v>68</v>
      </c>
      <c r="H240" s="96">
        <v>33494.9</v>
      </c>
      <c r="I240" s="102">
        <v>8400</v>
      </c>
      <c r="J240" s="103">
        <v>25094.9</v>
      </c>
      <c r="K240" s="117" t="str">
        <f t="shared" si="4"/>
        <v>00007050000000000000</v>
      </c>
      <c r="L240" s="106" t="s">
        <v>356</v>
      </c>
    </row>
    <row r="241" spans="1:12" ht="33.75">
      <c r="A241" s="99" t="s">
        <v>97</v>
      </c>
      <c r="B241" s="100" t="s">
        <v>7</v>
      </c>
      <c r="C241" s="101" t="s">
        <v>68</v>
      </c>
      <c r="D241" s="123" t="s">
        <v>357</v>
      </c>
      <c r="E241" s="146" t="s">
        <v>99</v>
      </c>
      <c r="F241" s="153"/>
      <c r="G241" s="128" t="s">
        <v>68</v>
      </c>
      <c r="H241" s="96">
        <v>33494.9</v>
      </c>
      <c r="I241" s="102">
        <v>8400</v>
      </c>
      <c r="J241" s="103">
        <v>25094.9</v>
      </c>
      <c r="K241" s="117" t="str">
        <f t="shared" si="4"/>
        <v>00007050100000000000</v>
      </c>
      <c r="L241" s="106" t="s">
        <v>358</v>
      </c>
    </row>
    <row r="242" spans="1:12" ht="33.75">
      <c r="A242" s="99" t="s">
        <v>100</v>
      </c>
      <c r="B242" s="100" t="s">
        <v>7</v>
      </c>
      <c r="C242" s="101" t="s">
        <v>68</v>
      </c>
      <c r="D242" s="123" t="s">
        <v>357</v>
      </c>
      <c r="E242" s="146" t="s">
        <v>102</v>
      </c>
      <c r="F242" s="153"/>
      <c r="G242" s="128" t="s">
        <v>68</v>
      </c>
      <c r="H242" s="96">
        <v>33494.9</v>
      </c>
      <c r="I242" s="102">
        <v>8400</v>
      </c>
      <c r="J242" s="103">
        <v>25094.9</v>
      </c>
      <c r="K242" s="117" t="str">
        <f t="shared" si="4"/>
        <v>00007050110000000000</v>
      </c>
      <c r="L242" s="106" t="s">
        <v>359</v>
      </c>
    </row>
    <row r="243" spans="1:12" ht="45">
      <c r="A243" s="99" t="s">
        <v>103</v>
      </c>
      <c r="B243" s="100" t="s">
        <v>7</v>
      </c>
      <c r="C243" s="101" t="s">
        <v>68</v>
      </c>
      <c r="D243" s="123" t="s">
        <v>357</v>
      </c>
      <c r="E243" s="146" t="s">
        <v>105</v>
      </c>
      <c r="F243" s="153"/>
      <c r="G243" s="128" t="s">
        <v>68</v>
      </c>
      <c r="H243" s="96">
        <v>33494.9</v>
      </c>
      <c r="I243" s="102">
        <v>8400</v>
      </c>
      <c r="J243" s="103">
        <v>25094.9</v>
      </c>
      <c r="K243" s="117" t="str">
        <f t="shared" si="4"/>
        <v>00007050110500000000</v>
      </c>
      <c r="L243" s="106" t="s">
        <v>360</v>
      </c>
    </row>
    <row r="244" spans="1:12" ht="45">
      <c r="A244" s="99" t="s">
        <v>361</v>
      </c>
      <c r="B244" s="100" t="s">
        <v>7</v>
      </c>
      <c r="C244" s="101" t="s">
        <v>68</v>
      </c>
      <c r="D244" s="123" t="s">
        <v>357</v>
      </c>
      <c r="E244" s="146" t="s">
        <v>363</v>
      </c>
      <c r="F244" s="153"/>
      <c r="G244" s="128" t="s">
        <v>68</v>
      </c>
      <c r="H244" s="96">
        <v>20000</v>
      </c>
      <c r="I244" s="102">
        <v>3000</v>
      </c>
      <c r="J244" s="103">
        <v>17000</v>
      </c>
      <c r="K244" s="117" t="str">
        <f t="shared" si="4"/>
        <v>00007050110520260000</v>
      </c>
      <c r="L244" s="106" t="s">
        <v>362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357</v>
      </c>
      <c r="E245" s="146" t="s">
        <v>363</v>
      </c>
      <c r="F245" s="153"/>
      <c r="G245" s="128" t="s">
        <v>7</v>
      </c>
      <c r="H245" s="96">
        <v>20000</v>
      </c>
      <c r="I245" s="102">
        <v>3000</v>
      </c>
      <c r="J245" s="103">
        <v>17000</v>
      </c>
      <c r="K245" s="117" t="str">
        <f t="shared" si="4"/>
        <v>00007050110520260200</v>
      </c>
      <c r="L245" s="106" t="s">
        <v>364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357</v>
      </c>
      <c r="E246" s="146" t="s">
        <v>363</v>
      </c>
      <c r="F246" s="153"/>
      <c r="G246" s="128" t="s">
        <v>136</v>
      </c>
      <c r="H246" s="96">
        <v>20000</v>
      </c>
      <c r="I246" s="102">
        <v>3000</v>
      </c>
      <c r="J246" s="103">
        <v>17000</v>
      </c>
      <c r="K246" s="117" t="str">
        <f t="shared" si="4"/>
        <v>00007050110520260240</v>
      </c>
      <c r="L246" s="106" t="s">
        <v>365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357</v>
      </c>
      <c r="E247" s="149" t="s">
        <v>363</v>
      </c>
      <c r="F247" s="152"/>
      <c r="G247" s="121" t="s">
        <v>140</v>
      </c>
      <c r="H247" s="80">
        <v>20000</v>
      </c>
      <c r="I247" s="81">
        <v>3000</v>
      </c>
      <c r="J247" s="82">
        <f>IF(IF(H247="",0,H247)=0,0,(IF(H247&gt;0,IF(I247&gt;H247,0,H247-I247),IF(I247&gt;H247,H247-I247,0))))</f>
        <v>17000</v>
      </c>
      <c r="K247" s="117" t="str">
        <f t="shared" si="4"/>
        <v>00007050110520260244</v>
      </c>
      <c r="L247" s="83" t="str">
        <f>C247 &amp; D247 &amp;E247 &amp; F247 &amp; G247</f>
        <v>00007050110520260244</v>
      </c>
    </row>
    <row r="248" spans="1:12" ht="67.5">
      <c r="A248" s="99" t="s">
        <v>366</v>
      </c>
      <c r="B248" s="100" t="s">
        <v>7</v>
      </c>
      <c r="C248" s="101" t="s">
        <v>68</v>
      </c>
      <c r="D248" s="123" t="s">
        <v>357</v>
      </c>
      <c r="E248" s="146" t="s">
        <v>368</v>
      </c>
      <c r="F248" s="153"/>
      <c r="G248" s="128" t="s">
        <v>68</v>
      </c>
      <c r="H248" s="96">
        <v>13494.9</v>
      </c>
      <c r="I248" s="102">
        <v>5400</v>
      </c>
      <c r="J248" s="103">
        <v>8094.9</v>
      </c>
      <c r="K248" s="117" t="str">
        <f t="shared" si="4"/>
        <v>00007050110572280000</v>
      </c>
      <c r="L248" s="106" t="s">
        <v>367</v>
      </c>
    </row>
    <row r="249" spans="1:12" ht="22.5">
      <c r="A249" s="99" t="s">
        <v>132</v>
      </c>
      <c r="B249" s="100" t="s">
        <v>7</v>
      </c>
      <c r="C249" s="101" t="s">
        <v>68</v>
      </c>
      <c r="D249" s="123" t="s">
        <v>357</v>
      </c>
      <c r="E249" s="146" t="s">
        <v>368</v>
      </c>
      <c r="F249" s="153"/>
      <c r="G249" s="128" t="s">
        <v>7</v>
      </c>
      <c r="H249" s="96">
        <v>13494.9</v>
      </c>
      <c r="I249" s="102">
        <v>5400</v>
      </c>
      <c r="J249" s="103">
        <v>8094.9</v>
      </c>
      <c r="K249" s="117" t="str">
        <f t="shared" si="4"/>
        <v>00007050110572280200</v>
      </c>
      <c r="L249" s="106" t="s">
        <v>369</v>
      </c>
    </row>
    <row r="250" spans="1:12" ht="22.5">
      <c r="A250" s="99" t="s">
        <v>134</v>
      </c>
      <c r="B250" s="100" t="s">
        <v>7</v>
      </c>
      <c r="C250" s="101" t="s">
        <v>68</v>
      </c>
      <c r="D250" s="123" t="s">
        <v>357</v>
      </c>
      <c r="E250" s="146" t="s">
        <v>368</v>
      </c>
      <c r="F250" s="153"/>
      <c r="G250" s="128" t="s">
        <v>136</v>
      </c>
      <c r="H250" s="96">
        <v>13494.9</v>
      </c>
      <c r="I250" s="102">
        <v>5400</v>
      </c>
      <c r="J250" s="103">
        <v>8094.9</v>
      </c>
      <c r="K250" s="117" t="str">
        <f t="shared" si="4"/>
        <v>00007050110572280240</v>
      </c>
      <c r="L250" s="106" t="s">
        <v>370</v>
      </c>
    </row>
    <row r="251" spans="1:12" s="84" customFormat="1">
      <c r="A251" s="79" t="s">
        <v>139</v>
      </c>
      <c r="B251" s="78" t="s">
        <v>7</v>
      </c>
      <c r="C251" s="120" t="s">
        <v>68</v>
      </c>
      <c r="D251" s="124" t="s">
        <v>357</v>
      </c>
      <c r="E251" s="149" t="s">
        <v>368</v>
      </c>
      <c r="F251" s="152"/>
      <c r="G251" s="121" t="s">
        <v>140</v>
      </c>
      <c r="H251" s="80">
        <v>13494.9</v>
      </c>
      <c r="I251" s="81">
        <v>5400</v>
      </c>
      <c r="J251" s="82">
        <f>IF(IF(H251="",0,H251)=0,0,(IF(H251&gt;0,IF(I251&gt;H251,0,H251-I251),IF(I251&gt;H251,H251-I251,0))))</f>
        <v>8094.9</v>
      </c>
      <c r="K251" s="117" t="str">
        <f t="shared" si="4"/>
        <v>00007050110572280244</v>
      </c>
      <c r="L251" s="83" t="str">
        <f>C251 &amp; D251 &amp;E251 &amp; F251 &amp; G251</f>
        <v>00007050110572280244</v>
      </c>
    </row>
    <row r="252" spans="1:12">
      <c r="A252" s="99" t="s">
        <v>371</v>
      </c>
      <c r="B252" s="100" t="s">
        <v>7</v>
      </c>
      <c r="C252" s="101" t="s">
        <v>68</v>
      </c>
      <c r="D252" s="123" t="s">
        <v>373</v>
      </c>
      <c r="E252" s="146" t="s">
        <v>92</v>
      </c>
      <c r="F252" s="153"/>
      <c r="G252" s="128" t="s">
        <v>68</v>
      </c>
      <c r="H252" s="96">
        <v>5000</v>
      </c>
      <c r="I252" s="102">
        <v>5000</v>
      </c>
      <c r="J252" s="103">
        <v>0</v>
      </c>
      <c r="K252" s="117" t="str">
        <f t="shared" si="4"/>
        <v>00007070000000000000</v>
      </c>
      <c r="L252" s="106" t="s">
        <v>372</v>
      </c>
    </row>
    <row r="253" spans="1:12" ht="33.75">
      <c r="A253" s="99" t="s">
        <v>97</v>
      </c>
      <c r="B253" s="100" t="s">
        <v>7</v>
      </c>
      <c r="C253" s="101" t="s">
        <v>68</v>
      </c>
      <c r="D253" s="123" t="s">
        <v>373</v>
      </c>
      <c r="E253" s="146" t="s">
        <v>99</v>
      </c>
      <c r="F253" s="153"/>
      <c r="G253" s="128" t="s">
        <v>68</v>
      </c>
      <c r="H253" s="96">
        <v>5000</v>
      </c>
      <c r="I253" s="102">
        <v>5000</v>
      </c>
      <c r="J253" s="103">
        <v>0</v>
      </c>
      <c r="K253" s="117" t="str">
        <f t="shared" si="4"/>
        <v>00007070100000000000</v>
      </c>
      <c r="L253" s="106" t="s">
        <v>374</v>
      </c>
    </row>
    <row r="254" spans="1:12" ht="33.75">
      <c r="A254" s="99" t="s">
        <v>375</v>
      </c>
      <c r="B254" s="100" t="s">
        <v>7</v>
      </c>
      <c r="C254" s="101" t="s">
        <v>68</v>
      </c>
      <c r="D254" s="123" t="s">
        <v>373</v>
      </c>
      <c r="E254" s="146" t="s">
        <v>377</v>
      </c>
      <c r="F254" s="153"/>
      <c r="G254" s="128" t="s">
        <v>68</v>
      </c>
      <c r="H254" s="96">
        <v>5000</v>
      </c>
      <c r="I254" s="102">
        <v>5000</v>
      </c>
      <c r="J254" s="103">
        <v>0</v>
      </c>
      <c r="K254" s="117" t="str">
        <f t="shared" si="4"/>
        <v>00007070100020110000</v>
      </c>
      <c r="L254" s="106" t="s">
        <v>376</v>
      </c>
    </row>
    <row r="255" spans="1:12" ht="22.5">
      <c r="A255" s="99" t="s">
        <v>132</v>
      </c>
      <c r="B255" s="100" t="s">
        <v>7</v>
      </c>
      <c r="C255" s="101" t="s">
        <v>68</v>
      </c>
      <c r="D255" s="123" t="s">
        <v>373</v>
      </c>
      <c r="E255" s="146" t="s">
        <v>377</v>
      </c>
      <c r="F255" s="153"/>
      <c r="G255" s="128" t="s">
        <v>7</v>
      </c>
      <c r="H255" s="96">
        <v>5000</v>
      </c>
      <c r="I255" s="102">
        <v>5000</v>
      </c>
      <c r="J255" s="103">
        <v>0</v>
      </c>
      <c r="K255" s="117" t="str">
        <f t="shared" si="4"/>
        <v>00007070100020110200</v>
      </c>
      <c r="L255" s="106" t="s">
        <v>378</v>
      </c>
    </row>
    <row r="256" spans="1:12" ht="22.5">
      <c r="A256" s="99" t="s">
        <v>134</v>
      </c>
      <c r="B256" s="100" t="s">
        <v>7</v>
      </c>
      <c r="C256" s="101" t="s">
        <v>68</v>
      </c>
      <c r="D256" s="123" t="s">
        <v>373</v>
      </c>
      <c r="E256" s="146" t="s">
        <v>377</v>
      </c>
      <c r="F256" s="153"/>
      <c r="G256" s="128" t="s">
        <v>136</v>
      </c>
      <c r="H256" s="96">
        <v>5000</v>
      </c>
      <c r="I256" s="102">
        <v>5000</v>
      </c>
      <c r="J256" s="103">
        <v>0</v>
      </c>
      <c r="K256" s="117" t="str">
        <f t="shared" si="4"/>
        <v>00007070100020110240</v>
      </c>
      <c r="L256" s="106" t="s">
        <v>379</v>
      </c>
    </row>
    <row r="257" spans="1:12" s="84" customFormat="1">
      <c r="A257" s="79" t="s">
        <v>139</v>
      </c>
      <c r="B257" s="78" t="s">
        <v>7</v>
      </c>
      <c r="C257" s="120" t="s">
        <v>68</v>
      </c>
      <c r="D257" s="124" t="s">
        <v>373</v>
      </c>
      <c r="E257" s="149" t="s">
        <v>377</v>
      </c>
      <c r="F257" s="152"/>
      <c r="G257" s="121" t="s">
        <v>140</v>
      </c>
      <c r="H257" s="80">
        <v>5000</v>
      </c>
      <c r="I257" s="81">
        <v>5000</v>
      </c>
      <c r="J257" s="82">
        <f>IF(IF(H257="",0,H257)=0,0,(IF(H257&gt;0,IF(I257&gt;H257,0,H257-I257),IF(I257&gt;H257,H257-I257,0))))</f>
        <v>0</v>
      </c>
      <c r="K257" s="117" t="str">
        <f t="shared" si="4"/>
        <v>00007070100020110244</v>
      </c>
      <c r="L257" s="83" t="str">
        <f>C257 &amp; D257 &amp;E257 &amp; F257 &amp; G257</f>
        <v>00007070100020110244</v>
      </c>
    </row>
    <row r="258" spans="1:12">
      <c r="A258" s="99" t="s">
        <v>380</v>
      </c>
      <c r="B258" s="100" t="s">
        <v>7</v>
      </c>
      <c r="C258" s="101" t="s">
        <v>68</v>
      </c>
      <c r="D258" s="123" t="s">
        <v>382</v>
      </c>
      <c r="E258" s="146" t="s">
        <v>92</v>
      </c>
      <c r="F258" s="153"/>
      <c r="G258" s="128" t="s">
        <v>68</v>
      </c>
      <c r="H258" s="96">
        <v>40000</v>
      </c>
      <c r="I258" s="102">
        <v>25150</v>
      </c>
      <c r="J258" s="103">
        <v>14850</v>
      </c>
      <c r="K258" s="117" t="str">
        <f t="shared" si="4"/>
        <v>00008000000000000000</v>
      </c>
      <c r="L258" s="106" t="s">
        <v>381</v>
      </c>
    </row>
    <row r="259" spans="1:12">
      <c r="A259" s="99" t="s">
        <v>383</v>
      </c>
      <c r="B259" s="100" t="s">
        <v>7</v>
      </c>
      <c r="C259" s="101" t="s">
        <v>68</v>
      </c>
      <c r="D259" s="123" t="s">
        <v>385</v>
      </c>
      <c r="E259" s="146" t="s">
        <v>92</v>
      </c>
      <c r="F259" s="153"/>
      <c r="G259" s="128" t="s">
        <v>68</v>
      </c>
      <c r="H259" s="96">
        <v>40000</v>
      </c>
      <c r="I259" s="102">
        <v>25150</v>
      </c>
      <c r="J259" s="103">
        <v>14850</v>
      </c>
      <c r="K259" s="117" t="str">
        <f t="shared" si="4"/>
        <v>00008040000000000000</v>
      </c>
      <c r="L259" s="106" t="s">
        <v>384</v>
      </c>
    </row>
    <row r="260" spans="1:12" ht="33.75">
      <c r="A260" s="99" t="s">
        <v>97</v>
      </c>
      <c r="B260" s="100" t="s">
        <v>7</v>
      </c>
      <c r="C260" s="101" t="s">
        <v>68</v>
      </c>
      <c r="D260" s="123" t="s">
        <v>385</v>
      </c>
      <c r="E260" s="146" t="s">
        <v>99</v>
      </c>
      <c r="F260" s="153"/>
      <c r="G260" s="128" t="s">
        <v>68</v>
      </c>
      <c r="H260" s="96">
        <v>40000</v>
      </c>
      <c r="I260" s="102">
        <v>25150</v>
      </c>
      <c r="J260" s="103">
        <v>14850</v>
      </c>
      <c r="K260" s="117" t="str">
        <f t="shared" si="4"/>
        <v>00008040100000000000</v>
      </c>
      <c r="L260" s="106" t="s">
        <v>386</v>
      </c>
    </row>
    <row r="261" spans="1:12" ht="33.75">
      <c r="A261" s="99" t="s">
        <v>387</v>
      </c>
      <c r="B261" s="100" t="s">
        <v>7</v>
      </c>
      <c r="C261" s="101" t="s">
        <v>68</v>
      </c>
      <c r="D261" s="123" t="s">
        <v>385</v>
      </c>
      <c r="E261" s="146" t="s">
        <v>389</v>
      </c>
      <c r="F261" s="153"/>
      <c r="G261" s="128" t="s">
        <v>68</v>
      </c>
      <c r="H261" s="96">
        <v>20800</v>
      </c>
      <c r="I261" s="102">
        <v>8950</v>
      </c>
      <c r="J261" s="103">
        <v>11850</v>
      </c>
      <c r="K261" s="117" t="str">
        <f t="shared" si="4"/>
        <v>00008040100020120000</v>
      </c>
      <c r="L261" s="106" t="s">
        <v>388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385</v>
      </c>
      <c r="E262" s="146" t="s">
        <v>389</v>
      </c>
      <c r="F262" s="153"/>
      <c r="G262" s="128" t="s">
        <v>7</v>
      </c>
      <c r="H262" s="96">
        <v>20800</v>
      </c>
      <c r="I262" s="102">
        <v>8950</v>
      </c>
      <c r="J262" s="103">
        <v>11850</v>
      </c>
      <c r="K262" s="117" t="str">
        <f t="shared" si="4"/>
        <v>00008040100020120200</v>
      </c>
      <c r="L262" s="106" t="s">
        <v>390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385</v>
      </c>
      <c r="E263" s="146" t="s">
        <v>389</v>
      </c>
      <c r="F263" s="153"/>
      <c r="G263" s="128" t="s">
        <v>136</v>
      </c>
      <c r="H263" s="96">
        <v>20800</v>
      </c>
      <c r="I263" s="102">
        <v>8950</v>
      </c>
      <c r="J263" s="103">
        <v>11850</v>
      </c>
      <c r="K263" s="117" t="str">
        <f t="shared" si="4"/>
        <v>00008040100020120240</v>
      </c>
      <c r="L263" s="106" t="s">
        <v>391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385</v>
      </c>
      <c r="E264" s="149" t="s">
        <v>389</v>
      </c>
      <c r="F264" s="152"/>
      <c r="G264" s="121" t="s">
        <v>140</v>
      </c>
      <c r="H264" s="80">
        <v>20800</v>
      </c>
      <c r="I264" s="81">
        <v>8950</v>
      </c>
      <c r="J264" s="82">
        <f>IF(IF(H264="",0,H264)=0,0,(IF(H264&gt;0,IF(I264&gt;H264,0,H264-I264),IF(I264&gt;H264,H264-I264,0))))</f>
        <v>11850</v>
      </c>
      <c r="K264" s="117" t="str">
        <f t="shared" si="4"/>
        <v>00008040100020120244</v>
      </c>
      <c r="L264" s="83" t="str">
        <f>C264 &amp; D264 &amp;E264 &amp; F264 &amp; G264</f>
        <v>00008040100020120244</v>
      </c>
    </row>
    <row r="265" spans="1:12" ht="33.75">
      <c r="A265" s="99" t="s">
        <v>392</v>
      </c>
      <c r="B265" s="100" t="s">
        <v>7</v>
      </c>
      <c r="C265" s="101" t="s">
        <v>68</v>
      </c>
      <c r="D265" s="123" t="s">
        <v>385</v>
      </c>
      <c r="E265" s="146" t="s">
        <v>394</v>
      </c>
      <c r="F265" s="153"/>
      <c r="G265" s="128" t="s">
        <v>68</v>
      </c>
      <c r="H265" s="96">
        <v>19200</v>
      </c>
      <c r="I265" s="102">
        <v>16200</v>
      </c>
      <c r="J265" s="103">
        <v>3000</v>
      </c>
      <c r="K265" s="117" t="str">
        <f t="shared" si="4"/>
        <v>00008040100020130000</v>
      </c>
      <c r="L265" s="106" t="s">
        <v>393</v>
      </c>
    </row>
    <row r="266" spans="1:12" ht="22.5">
      <c r="A266" s="99" t="s">
        <v>132</v>
      </c>
      <c r="B266" s="100" t="s">
        <v>7</v>
      </c>
      <c r="C266" s="101" t="s">
        <v>68</v>
      </c>
      <c r="D266" s="123" t="s">
        <v>385</v>
      </c>
      <c r="E266" s="146" t="s">
        <v>394</v>
      </c>
      <c r="F266" s="153"/>
      <c r="G266" s="128" t="s">
        <v>7</v>
      </c>
      <c r="H266" s="96">
        <v>19200</v>
      </c>
      <c r="I266" s="102">
        <v>16200</v>
      </c>
      <c r="J266" s="103">
        <v>3000</v>
      </c>
      <c r="K266" s="117" t="str">
        <f t="shared" si="4"/>
        <v>00008040100020130200</v>
      </c>
      <c r="L266" s="106" t="s">
        <v>395</v>
      </c>
    </row>
    <row r="267" spans="1:12" ht="22.5">
      <c r="A267" s="99" t="s">
        <v>134</v>
      </c>
      <c r="B267" s="100" t="s">
        <v>7</v>
      </c>
      <c r="C267" s="101" t="s">
        <v>68</v>
      </c>
      <c r="D267" s="123" t="s">
        <v>385</v>
      </c>
      <c r="E267" s="146" t="s">
        <v>394</v>
      </c>
      <c r="F267" s="153"/>
      <c r="G267" s="128" t="s">
        <v>136</v>
      </c>
      <c r="H267" s="96">
        <v>19200</v>
      </c>
      <c r="I267" s="102">
        <v>16200</v>
      </c>
      <c r="J267" s="103">
        <v>3000</v>
      </c>
      <c r="K267" s="117" t="str">
        <f t="shared" si="4"/>
        <v>00008040100020130240</v>
      </c>
      <c r="L267" s="106" t="s">
        <v>396</v>
      </c>
    </row>
    <row r="268" spans="1:12" s="84" customFormat="1">
      <c r="A268" s="79" t="s">
        <v>139</v>
      </c>
      <c r="B268" s="78" t="s">
        <v>7</v>
      </c>
      <c r="C268" s="120" t="s">
        <v>68</v>
      </c>
      <c r="D268" s="124" t="s">
        <v>385</v>
      </c>
      <c r="E268" s="149" t="s">
        <v>394</v>
      </c>
      <c r="F268" s="152"/>
      <c r="G268" s="121" t="s">
        <v>140</v>
      </c>
      <c r="H268" s="80">
        <v>19200</v>
      </c>
      <c r="I268" s="81">
        <v>16200</v>
      </c>
      <c r="J268" s="82">
        <f>IF(IF(H268="",0,H268)=0,0,(IF(H268&gt;0,IF(I268&gt;H268,0,H268-I268),IF(I268&gt;H268,H268-I268,0))))</f>
        <v>3000</v>
      </c>
      <c r="K268" s="117" t="str">
        <f t="shared" si="4"/>
        <v>00008040100020130244</v>
      </c>
      <c r="L268" s="83" t="str">
        <f>C268 &amp; D268 &amp;E268 &amp; F268 &amp; G268</f>
        <v>00008040100020130244</v>
      </c>
    </row>
    <row r="269" spans="1:12">
      <c r="A269" s="99" t="s">
        <v>397</v>
      </c>
      <c r="B269" s="100" t="s">
        <v>7</v>
      </c>
      <c r="C269" s="101" t="s">
        <v>68</v>
      </c>
      <c r="D269" s="123" t="s">
        <v>399</v>
      </c>
      <c r="E269" s="146" t="s">
        <v>92</v>
      </c>
      <c r="F269" s="153"/>
      <c r="G269" s="128" t="s">
        <v>68</v>
      </c>
      <c r="H269" s="96">
        <v>76400</v>
      </c>
      <c r="I269" s="102">
        <v>66556.710000000006</v>
      </c>
      <c r="J269" s="103">
        <v>9843.2900000000009</v>
      </c>
      <c r="K269" s="117" t="str">
        <f t="shared" si="4"/>
        <v>00010000000000000000</v>
      </c>
      <c r="L269" s="106" t="s">
        <v>398</v>
      </c>
    </row>
    <row r="270" spans="1:12">
      <c r="A270" s="99" t="s">
        <v>400</v>
      </c>
      <c r="B270" s="100" t="s">
        <v>7</v>
      </c>
      <c r="C270" s="101" t="s">
        <v>68</v>
      </c>
      <c r="D270" s="123" t="s">
        <v>402</v>
      </c>
      <c r="E270" s="146" t="s">
        <v>92</v>
      </c>
      <c r="F270" s="153"/>
      <c r="G270" s="128" t="s">
        <v>68</v>
      </c>
      <c r="H270" s="96">
        <v>76400</v>
      </c>
      <c r="I270" s="102">
        <v>66556.710000000006</v>
      </c>
      <c r="J270" s="103">
        <v>9843.2900000000009</v>
      </c>
      <c r="K270" s="117" t="str">
        <f t="shared" si="4"/>
        <v>00010010000000000000</v>
      </c>
      <c r="L270" s="106" t="s">
        <v>401</v>
      </c>
    </row>
    <row r="271" spans="1:12">
      <c r="A271" s="99" t="s">
        <v>153</v>
      </c>
      <c r="B271" s="100" t="s">
        <v>7</v>
      </c>
      <c r="C271" s="101" t="s">
        <v>68</v>
      </c>
      <c r="D271" s="123" t="s">
        <v>402</v>
      </c>
      <c r="E271" s="146" t="s">
        <v>155</v>
      </c>
      <c r="F271" s="153"/>
      <c r="G271" s="128" t="s">
        <v>68</v>
      </c>
      <c r="H271" s="96">
        <v>76400</v>
      </c>
      <c r="I271" s="102">
        <v>66556.710000000006</v>
      </c>
      <c r="J271" s="103">
        <v>9843.2900000000009</v>
      </c>
      <c r="K271" s="117" t="str">
        <f t="shared" ref="K271:K289" si="5">C271 &amp; D271 &amp;E271 &amp; F271 &amp; G271</f>
        <v>00010011200000000000</v>
      </c>
      <c r="L271" s="106" t="s">
        <v>403</v>
      </c>
    </row>
    <row r="272" spans="1:12" ht="22.5">
      <c r="A272" s="99" t="s">
        <v>290</v>
      </c>
      <c r="B272" s="100" t="s">
        <v>7</v>
      </c>
      <c r="C272" s="101" t="s">
        <v>68</v>
      </c>
      <c r="D272" s="123" t="s">
        <v>402</v>
      </c>
      <c r="E272" s="146" t="s">
        <v>292</v>
      </c>
      <c r="F272" s="153"/>
      <c r="G272" s="128" t="s">
        <v>68</v>
      </c>
      <c r="H272" s="96">
        <v>76400</v>
      </c>
      <c r="I272" s="102">
        <v>66556.710000000006</v>
      </c>
      <c r="J272" s="103">
        <v>9843.2900000000009</v>
      </c>
      <c r="K272" s="117" t="str">
        <f t="shared" si="5"/>
        <v>00010011200099990000</v>
      </c>
      <c r="L272" s="106" t="s">
        <v>404</v>
      </c>
    </row>
    <row r="273" spans="1:12">
      <c r="A273" s="99" t="s">
        <v>405</v>
      </c>
      <c r="B273" s="100" t="s">
        <v>7</v>
      </c>
      <c r="C273" s="101" t="s">
        <v>68</v>
      </c>
      <c r="D273" s="123" t="s">
        <v>402</v>
      </c>
      <c r="E273" s="146" t="s">
        <v>292</v>
      </c>
      <c r="F273" s="153"/>
      <c r="G273" s="128" t="s">
        <v>407</v>
      </c>
      <c r="H273" s="96">
        <v>76400</v>
      </c>
      <c r="I273" s="102">
        <v>66556.710000000006</v>
      </c>
      <c r="J273" s="103">
        <v>9843.2900000000009</v>
      </c>
      <c r="K273" s="117" t="str">
        <f t="shared" si="5"/>
        <v>00010011200099990300</v>
      </c>
      <c r="L273" s="106" t="s">
        <v>406</v>
      </c>
    </row>
    <row r="274" spans="1:12">
      <c r="A274" s="99" t="s">
        <v>408</v>
      </c>
      <c r="B274" s="100" t="s">
        <v>7</v>
      </c>
      <c r="C274" s="101" t="s">
        <v>68</v>
      </c>
      <c r="D274" s="123" t="s">
        <v>402</v>
      </c>
      <c r="E274" s="146" t="s">
        <v>292</v>
      </c>
      <c r="F274" s="153"/>
      <c r="G274" s="128" t="s">
        <v>410</v>
      </c>
      <c r="H274" s="96">
        <v>76400</v>
      </c>
      <c r="I274" s="102">
        <v>66556.710000000006</v>
      </c>
      <c r="J274" s="103">
        <v>9843.2900000000009</v>
      </c>
      <c r="K274" s="117" t="str">
        <f t="shared" si="5"/>
        <v>00010011200099990310</v>
      </c>
      <c r="L274" s="106" t="s">
        <v>409</v>
      </c>
    </row>
    <row r="275" spans="1:12" s="84" customFormat="1">
      <c r="A275" s="79" t="s">
        <v>411</v>
      </c>
      <c r="B275" s="78" t="s">
        <v>7</v>
      </c>
      <c r="C275" s="120" t="s">
        <v>68</v>
      </c>
      <c r="D275" s="124" t="s">
        <v>402</v>
      </c>
      <c r="E275" s="149" t="s">
        <v>292</v>
      </c>
      <c r="F275" s="152"/>
      <c r="G275" s="121" t="s">
        <v>412</v>
      </c>
      <c r="H275" s="80">
        <v>76400</v>
      </c>
      <c r="I275" s="81">
        <v>66556.710000000006</v>
      </c>
      <c r="J275" s="82">
        <f>IF(IF(H275="",0,H275)=0,0,(IF(H275&gt;0,IF(I275&gt;H275,0,H275-I275),IF(I275&gt;H275,H275-I275,0))))</f>
        <v>9843.2900000000009</v>
      </c>
      <c r="K275" s="117" t="str">
        <f t="shared" si="5"/>
        <v>00010011200099990312</v>
      </c>
      <c r="L275" s="83" t="str">
        <f>C275 &amp; D275 &amp;E275 &amp; F275 &amp; G275</f>
        <v>00010011200099990312</v>
      </c>
    </row>
    <row r="276" spans="1:12">
      <c r="A276" s="99" t="s">
        <v>413</v>
      </c>
      <c r="B276" s="100" t="s">
        <v>7</v>
      </c>
      <c r="C276" s="101" t="s">
        <v>68</v>
      </c>
      <c r="D276" s="123" t="s">
        <v>415</v>
      </c>
      <c r="E276" s="146" t="s">
        <v>92</v>
      </c>
      <c r="F276" s="153"/>
      <c r="G276" s="128" t="s">
        <v>68</v>
      </c>
      <c r="H276" s="96">
        <v>9000</v>
      </c>
      <c r="I276" s="102">
        <v>3500</v>
      </c>
      <c r="J276" s="103">
        <v>5500</v>
      </c>
      <c r="K276" s="117" t="str">
        <f t="shared" si="5"/>
        <v>00011000000000000000</v>
      </c>
      <c r="L276" s="106" t="s">
        <v>414</v>
      </c>
    </row>
    <row r="277" spans="1:12">
      <c r="A277" s="99" t="s">
        <v>416</v>
      </c>
      <c r="B277" s="100" t="s">
        <v>7</v>
      </c>
      <c r="C277" s="101" t="s">
        <v>68</v>
      </c>
      <c r="D277" s="123" t="s">
        <v>418</v>
      </c>
      <c r="E277" s="146" t="s">
        <v>92</v>
      </c>
      <c r="F277" s="153"/>
      <c r="G277" s="128" t="s">
        <v>68</v>
      </c>
      <c r="H277" s="96">
        <v>9000</v>
      </c>
      <c r="I277" s="102">
        <v>3500</v>
      </c>
      <c r="J277" s="103">
        <v>5500</v>
      </c>
      <c r="K277" s="117" t="str">
        <f t="shared" si="5"/>
        <v>00011010000000000000</v>
      </c>
      <c r="L277" s="106" t="s">
        <v>417</v>
      </c>
    </row>
    <row r="278" spans="1:12" ht="33.75">
      <c r="A278" s="99" t="s">
        <v>97</v>
      </c>
      <c r="B278" s="100" t="s">
        <v>7</v>
      </c>
      <c r="C278" s="101" t="s">
        <v>68</v>
      </c>
      <c r="D278" s="123" t="s">
        <v>418</v>
      </c>
      <c r="E278" s="146" t="s">
        <v>99</v>
      </c>
      <c r="F278" s="153"/>
      <c r="G278" s="128" t="s">
        <v>68</v>
      </c>
      <c r="H278" s="96">
        <v>9000</v>
      </c>
      <c r="I278" s="102">
        <v>3500</v>
      </c>
      <c r="J278" s="103">
        <v>5500</v>
      </c>
      <c r="K278" s="117" t="str">
        <f t="shared" si="5"/>
        <v>00011010100000000000</v>
      </c>
      <c r="L278" s="106" t="s">
        <v>419</v>
      </c>
    </row>
    <row r="279" spans="1:12" ht="33.75">
      <c r="A279" s="99" t="s">
        <v>420</v>
      </c>
      <c r="B279" s="100" t="s">
        <v>7</v>
      </c>
      <c r="C279" s="101" t="s">
        <v>68</v>
      </c>
      <c r="D279" s="123" t="s">
        <v>418</v>
      </c>
      <c r="E279" s="146" t="s">
        <v>422</v>
      </c>
      <c r="F279" s="153"/>
      <c r="G279" s="128" t="s">
        <v>68</v>
      </c>
      <c r="H279" s="96">
        <v>9000</v>
      </c>
      <c r="I279" s="102">
        <v>3500</v>
      </c>
      <c r="J279" s="103">
        <v>5500</v>
      </c>
      <c r="K279" s="117" t="str">
        <f t="shared" si="5"/>
        <v>00011010100020140000</v>
      </c>
      <c r="L279" s="106" t="s">
        <v>421</v>
      </c>
    </row>
    <row r="280" spans="1:12" ht="22.5">
      <c r="A280" s="99" t="s">
        <v>132</v>
      </c>
      <c r="B280" s="100" t="s">
        <v>7</v>
      </c>
      <c r="C280" s="101" t="s">
        <v>68</v>
      </c>
      <c r="D280" s="123" t="s">
        <v>418</v>
      </c>
      <c r="E280" s="146" t="s">
        <v>422</v>
      </c>
      <c r="F280" s="153"/>
      <c r="G280" s="128" t="s">
        <v>7</v>
      </c>
      <c r="H280" s="96">
        <v>9000</v>
      </c>
      <c r="I280" s="102">
        <v>3500</v>
      </c>
      <c r="J280" s="103">
        <v>5500</v>
      </c>
      <c r="K280" s="117" t="str">
        <f t="shared" si="5"/>
        <v>00011010100020140200</v>
      </c>
      <c r="L280" s="106" t="s">
        <v>423</v>
      </c>
    </row>
    <row r="281" spans="1:12" ht="22.5">
      <c r="A281" s="99" t="s">
        <v>134</v>
      </c>
      <c r="B281" s="100" t="s">
        <v>7</v>
      </c>
      <c r="C281" s="101" t="s">
        <v>68</v>
      </c>
      <c r="D281" s="123" t="s">
        <v>418</v>
      </c>
      <c r="E281" s="146" t="s">
        <v>422</v>
      </c>
      <c r="F281" s="153"/>
      <c r="G281" s="128" t="s">
        <v>136</v>
      </c>
      <c r="H281" s="96">
        <v>9000</v>
      </c>
      <c r="I281" s="102">
        <v>3500</v>
      </c>
      <c r="J281" s="103">
        <v>5500</v>
      </c>
      <c r="K281" s="117" t="str">
        <f t="shared" si="5"/>
        <v>00011010100020140240</v>
      </c>
      <c r="L281" s="106" t="s">
        <v>424</v>
      </c>
    </row>
    <row r="282" spans="1:12" s="84" customFormat="1">
      <c r="A282" s="79" t="s">
        <v>139</v>
      </c>
      <c r="B282" s="78" t="s">
        <v>7</v>
      </c>
      <c r="C282" s="120" t="s">
        <v>68</v>
      </c>
      <c r="D282" s="124" t="s">
        <v>418</v>
      </c>
      <c r="E282" s="149" t="s">
        <v>422</v>
      </c>
      <c r="F282" s="152"/>
      <c r="G282" s="121" t="s">
        <v>140</v>
      </c>
      <c r="H282" s="80">
        <v>9000</v>
      </c>
      <c r="I282" s="81">
        <v>3500</v>
      </c>
      <c r="J282" s="82">
        <f>IF(IF(H282="",0,H282)=0,0,(IF(H282&gt;0,IF(I282&gt;H282,0,H282-I282),IF(I282&gt;H282,H282-I282,0))))</f>
        <v>5500</v>
      </c>
      <c r="K282" s="117" t="str">
        <f t="shared" si="5"/>
        <v>00011010100020140244</v>
      </c>
      <c r="L282" s="83" t="str">
        <f>C282 &amp; D282 &amp;E282 &amp; F282 &amp; G282</f>
        <v>00011010100020140244</v>
      </c>
    </row>
    <row r="283" spans="1:12">
      <c r="A283" s="99" t="s">
        <v>425</v>
      </c>
      <c r="B283" s="100" t="s">
        <v>7</v>
      </c>
      <c r="C283" s="101" t="s">
        <v>68</v>
      </c>
      <c r="D283" s="123" t="s">
        <v>427</v>
      </c>
      <c r="E283" s="146" t="s">
        <v>92</v>
      </c>
      <c r="F283" s="153"/>
      <c r="G283" s="128" t="s">
        <v>68</v>
      </c>
      <c r="H283" s="96">
        <v>1400</v>
      </c>
      <c r="I283" s="102"/>
      <c r="J283" s="103">
        <v>1400</v>
      </c>
      <c r="K283" s="117" t="str">
        <f t="shared" si="5"/>
        <v>00012000000000000000</v>
      </c>
      <c r="L283" s="106" t="s">
        <v>426</v>
      </c>
    </row>
    <row r="284" spans="1:12">
      <c r="A284" s="99" t="s">
        <v>428</v>
      </c>
      <c r="B284" s="100" t="s">
        <v>7</v>
      </c>
      <c r="C284" s="101" t="s">
        <v>68</v>
      </c>
      <c r="D284" s="123" t="s">
        <v>430</v>
      </c>
      <c r="E284" s="146" t="s">
        <v>92</v>
      </c>
      <c r="F284" s="153"/>
      <c r="G284" s="128" t="s">
        <v>68</v>
      </c>
      <c r="H284" s="96">
        <v>1400</v>
      </c>
      <c r="I284" s="102"/>
      <c r="J284" s="103">
        <v>1400</v>
      </c>
      <c r="K284" s="117" t="str">
        <f t="shared" si="5"/>
        <v>00012020000000000000</v>
      </c>
      <c r="L284" s="106" t="s">
        <v>429</v>
      </c>
    </row>
    <row r="285" spans="1:12" ht="33.75">
      <c r="A285" s="99" t="s">
        <v>97</v>
      </c>
      <c r="B285" s="100" t="s">
        <v>7</v>
      </c>
      <c r="C285" s="101" t="s">
        <v>68</v>
      </c>
      <c r="D285" s="123" t="s">
        <v>430</v>
      </c>
      <c r="E285" s="146" t="s">
        <v>99</v>
      </c>
      <c r="F285" s="153"/>
      <c r="G285" s="128" t="s">
        <v>68</v>
      </c>
      <c r="H285" s="96">
        <v>1400</v>
      </c>
      <c r="I285" s="102"/>
      <c r="J285" s="103">
        <v>1400</v>
      </c>
      <c r="K285" s="117" t="str">
        <f t="shared" si="5"/>
        <v>00012020100000000000</v>
      </c>
      <c r="L285" s="106" t="s">
        <v>431</v>
      </c>
    </row>
    <row r="286" spans="1:12" ht="56.25">
      <c r="A286" s="99" t="s">
        <v>432</v>
      </c>
      <c r="B286" s="100" t="s">
        <v>7</v>
      </c>
      <c r="C286" s="101" t="s">
        <v>68</v>
      </c>
      <c r="D286" s="123" t="s">
        <v>430</v>
      </c>
      <c r="E286" s="146" t="s">
        <v>434</v>
      </c>
      <c r="F286" s="153"/>
      <c r="G286" s="128" t="s">
        <v>68</v>
      </c>
      <c r="H286" s="96">
        <v>1400</v>
      </c>
      <c r="I286" s="102"/>
      <c r="J286" s="103">
        <v>1400</v>
      </c>
      <c r="K286" s="117" t="str">
        <f t="shared" si="5"/>
        <v>00012020100020020000</v>
      </c>
      <c r="L286" s="106" t="s">
        <v>433</v>
      </c>
    </row>
    <row r="287" spans="1:12" ht="22.5">
      <c r="A287" s="99" t="s">
        <v>132</v>
      </c>
      <c r="B287" s="100" t="s">
        <v>7</v>
      </c>
      <c r="C287" s="101" t="s">
        <v>68</v>
      </c>
      <c r="D287" s="123" t="s">
        <v>430</v>
      </c>
      <c r="E287" s="146" t="s">
        <v>434</v>
      </c>
      <c r="F287" s="153"/>
      <c r="G287" s="128" t="s">
        <v>7</v>
      </c>
      <c r="H287" s="96">
        <v>1400</v>
      </c>
      <c r="I287" s="102"/>
      <c r="J287" s="103">
        <v>1400</v>
      </c>
      <c r="K287" s="117" t="str">
        <f t="shared" si="5"/>
        <v>00012020100020020200</v>
      </c>
      <c r="L287" s="106" t="s">
        <v>435</v>
      </c>
    </row>
    <row r="288" spans="1:12" ht="22.5">
      <c r="A288" s="99" t="s">
        <v>134</v>
      </c>
      <c r="B288" s="100" t="s">
        <v>7</v>
      </c>
      <c r="C288" s="101" t="s">
        <v>68</v>
      </c>
      <c r="D288" s="123" t="s">
        <v>430</v>
      </c>
      <c r="E288" s="146" t="s">
        <v>434</v>
      </c>
      <c r="F288" s="153"/>
      <c r="G288" s="128" t="s">
        <v>136</v>
      </c>
      <c r="H288" s="96">
        <v>1400</v>
      </c>
      <c r="I288" s="102"/>
      <c r="J288" s="103">
        <v>1400</v>
      </c>
      <c r="K288" s="117" t="str">
        <f t="shared" si="5"/>
        <v>00012020100020020240</v>
      </c>
      <c r="L288" s="106" t="s">
        <v>436</v>
      </c>
    </row>
    <row r="289" spans="1:12" s="84" customFormat="1">
      <c r="A289" s="79" t="s">
        <v>139</v>
      </c>
      <c r="B289" s="78" t="s">
        <v>7</v>
      </c>
      <c r="C289" s="120" t="s">
        <v>68</v>
      </c>
      <c r="D289" s="124" t="s">
        <v>430</v>
      </c>
      <c r="E289" s="149" t="s">
        <v>434</v>
      </c>
      <c r="F289" s="152"/>
      <c r="G289" s="121" t="s">
        <v>140</v>
      </c>
      <c r="H289" s="80">
        <v>1400</v>
      </c>
      <c r="I289" s="81"/>
      <c r="J289" s="82">
        <f>IF(IF(H289="",0,H289)=0,0,(IF(H289&gt;0,IF(I289&gt;H289,0,H289-I289),IF(I289&gt;H289,H289-I289,0))))</f>
        <v>1400</v>
      </c>
      <c r="K289" s="117" t="str">
        <f t="shared" si="5"/>
        <v>00012020100020020244</v>
      </c>
      <c r="L289" s="83" t="str">
        <f>C289 &amp; D289 &amp;E289 &amp; F289 &amp; G289</f>
        <v>00012020100020020244</v>
      </c>
    </row>
    <row r="290" spans="1:12" ht="5.25" hidden="1" customHeight="1" thickBot="1">
      <c r="A290" s="18"/>
      <c r="B290" s="30"/>
      <c r="C290" s="31"/>
      <c r="D290" s="31"/>
      <c r="E290" s="31"/>
      <c r="F290" s="31"/>
      <c r="G290" s="31"/>
      <c r="H290" s="47"/>
      <c r="I290" s="48"/>
      <c r="J290" s="53"/>
      <c r="K290" s="115"/>
    </row>
    <row r="291" spans="1:12" ht="13.5" thickBot="1">
      <c r="A291" s="26"/>
      <c r="B291" s="26"/>
      <c r="C291" s="22"/>
      <c r="D291" s="22"/>
      <c r="E291" s="22"/>
      <c r="F291" s="22"/>
      <c r="G291" s="22"/>
      <c r="H291" s="46"/>
      <c r="I291" s="46"/>
      <c r="J291" s="46"/>
      <c r="K291" s="46"/>
    </row>
    <row r="292" spans="1:12" ht="28.5" customHeight="1" thickBot="1">
      <c r="A292" s="41" t="s">
        <v>18</v>
      </c>
      <c r="B292" s="42">
        <v>450</v>
      </c>
      <c r="C292" s="190" t="s">
        <v>17</v>
      </c>
      <c r="D292" s="191"/>
      <c r="E292" s="191"/>
      <c r="F292" s="191"/>
      <c r="G292" s="192"/>
      <c r="H292" s="54">
        <f>0-H300</f>
        <v>-1893179</v>
      </c>
      <c r="I292" s="54">
        <f>I15-I77</f>
        <v>-323305.71000000002</v>
      </c>
      <c r="J292" s="92" t="s">
        <v>17</v>
      </c>
    </row>
    <row r="293" spans="1:12">
      <c r="A293" s="26"/>
      <c r="B293" s="29"/>
      <c r="C293" s="22"/>
      <c r="D293" s="22"/>
      <c r="E293" s="22"/>
      <c r="F293" s="22"/>
      <c r="G293" s="22"/>
      <c r="H293" s="22"/>
      <c r="I293" s="22"/>
      <c r="J293" s="22"/>
    </row>
    <row r="294" spans="1:12" ht="15">
      <c r="A294" s="174" t="s">
        <v>32</v>
      </c>
      <c r="B294" s="174"/>
      <c r="C294" s="174"/>
      <c r="D294" s="174"/>
      <c r="E294" s="174"/>
      <c r="F294" s="174"/>
      <c r="G294" s="174"/>
      <c r="H294" s="174"/>
      <c r="I294" s="174"/>
      <c r="J294" s="174"/>
      <c r="K294" s="112"/>
    </row>
    <row r="295" spans="1:12">
      <c r="A295" s="8"/>
      <c r="B295" s="25"/>
      <c r="C295" s="9"/>
      <c r="D295" s="9"/>
      <c r="E295" s="9"/>
      <c r="F295" s="9"/>
      <c r="G295" s="9"/>
      <c r="H295" s="10"/>
      <c r="I295" s="10"/>
      <c r="J295" s="40" t="s">
        <v>27</v>
      </c>
      <c r="K295" s="40"/>
    </row>
    <row r="296" spans="1:12" ht="17.100000000000001" customHeight="1">
      <c r="A296" s="162" t="s">
        <v>39</v>
      </c>
      <c r="B296" s="162" t="s">
        <v>40</v>
      </c>
      <c r="C296" s="175" t="s">
        <v>45</v>
      </c>
      <c r="D296" s="176"/>
      <c r="E296" s="176"/>
      <c r="F296" s="176"/>
      <c r="G296" s="177"/>
      <c r="H296" s="162" t="s">
        <v>42</v>
      </c>
      <c r="I296" s="162" t="s">
        <v>23</v>
      </c>
      <c r="J296" s="162" t="s">
        <v>43</v>
      </c>
      <c r="K296" s="113"/>
    </row>
    <row r="297" spans="1:12" ht="17.100000000000001" customHeight="1">
      <c r="A297" s="163"/>
      <c r="B297" s="163"/>
      <c r="C297" s="178"/>
      <c r="D297" s="179"/>
      <c r="E297" s="179"/>
      <c r="F297" s="179"/>
      <c r="G297" s="180"/>
      <c r="H297" s="163"/>
      <c r="I297" s="163"/>
      <c r="J297" s="163"/>
      <c r="K297" s="113"/>
    </row>
    <row r="298" spans="1:12" ht="17.100000000000001" customHeight="1">
      <c r="A298" s="164"/>
      <c r="B298" s="164"/>
      <c r="C298" s="181"/>
      <c r="D298" s="182"/>
      <c r="E298" s="182"/>
      <c r="F298" s="182"/>
      <c r="G298" s="183"/>
      <c r="H298" s="164"/>
      <c r="I298" s="164"/>
      <c r="J298" s="164"/>
      <c r="K298" s="113"/>
    </row>
    <row r="299" spans="1:12" ht="13.5" thickBot="1">
      <c r="A299" s="70">
        <v>1</v>
      </c>
      <c r="B299" s="12">
        <v>2</v>
      </c>
      <c r="C299" s="171">
        <v>3</v>
      </c>
      <c r="D299" s="172"/>
      <c r="E299" s="172"/>
      <c r="F299" s="172"/>
      <c r="G299" s="173"/>
      <c r="H299" s="13" t="s">
        <v>2</v>
      </c>
      <c r="I299" s="13" t="s">
        <v>25</v>
      </c>
      <c r="J299" s="13" t="s">
        <v>26</v>
      </c>
      <c r="K299" s="114"/>
    </row>
    <row r="300" spans="1:12" ht="12.75" customHeight="1">
      <c r="A300" s="74" t="s">
        <v>33</v>
      </c>
      <c r="B300" s="38" t="s">
        <v>8</v>
      </c>
      <c r="C300" s="184" t="s">
        <v>17</v>
      </c>
      <c r="D300" s="185"/>
      <c r="E300" s="185"/>
      <c r="F300" s="185"/>
      <c r="G300" s="186"/>
      <c r="H300" s="66">
        <f>H302+H307+H312</f>
        <v>1893179</v>
      </c>
      <c r="I300" s="66">
        <f>I302+I307+I312</f>
        <v>323305.71000000002</v>
      </c>
      <c r="J300" s="127">
        <f>J302+J307+J312</f>
        <v>1569873.29</v>
      </c>
    </row>
    <row r="301" spans="1:12" ht="12.75" customHeight="1">
      <c r="A301" s="75" t="s">
        <v>11</v>
      </c>
      <c r="B301" s="39"/>
      <c r="C301" s="205"/>
      <c r="D301" s="206"/>
      <c r="E301" s="206"/>
      <c r="F301" s="206"/>
      <c r="G301" s="207"/>
      <c r="H301" s="43"/>
      <c r="I301" s="44"/>
      <c r="J301" s="45"/>
    </row>
    <row r="302" spans="1:12" ht="12.75" customHeight="1">
      <c r="A302" s="74" t="s">
        <v>34</v>
      </c>
      <c r="B302" s="49" t="s">
        <v>12</v>
      </c>
      <c r="C302" s="154" t="s">
        <v>17</v>
      </c>
      <c r="D302" s="155"/>
      <c r="E302" s="155"/>
      <c r="F302" s="155"/>
      <c r="G302" s="156"/>
      <c r="H302" s="52">
        <v>0</v>
      </c>
      <c r="I302" s="52">
        <v>0</v>
      </c>
      <c r="J302" s="89">
        <v>0</v>
      </c>
    </row>
    <row r="303" spans="1:12" ht="12.75" customHeight="1">
      <c r="A303" s="75" t="s">
        <v>10</v>
      </c>
      <c r="B303" s="50"/>
      <c r="C303" s="194"/>
      <c r="D303" s="195"/>
      <c r="E303" s="195"/>
      <c r="F303" s="195"/>
      <c r="G303" s="196"/>
      <c r="H303" s="62"/>
      <c r="I303" s="63"/>
      <c r="J303" s="64"/>
    </row>
    <row r="304" spans="1:12" hidden="1">
      <c r="A304" s="130"/>
      <c r="B304" s="131" t="s">
        <v>12</v>
      </c>
      <c r="C304" s="132"/>
      <c r="D304" s="202"/>
      <c r="E304" s="203"/>
      <c r="F304" s="203"/>
      <c r="G304" s="204"/>
      <c r="H304" s="133"/>
      <c r="I304" s="134"/>
      <c r="J304" s="135"/>
      <c r="K304" s="136" t="str">
        <f>C304 &amp; D304 &amp; G304</f>
        <v/>
      </c>
      <c r="L304" s="137"/>
    </row>
    <row r="305" spans="1:12" s="84" customFormat="1">
      <c r="A305" s="138"/>
      <c r="B305" s="139" t="s">
        <v>12</v>
      </c>
      <c r="C305" s="140"/>
      <c r="D305" s="208"/>
      <c r="E305" s="208"/>
      <c r="F305" s="208"/>
      <c r="G305" s="209"/>
      <c r="H305" s="141"/>
      <c r="I305" s="142"/>
      <c r="J305" s="143">
        <f>IF(IF(H305="",0,H305)=0,0,(IF(H305&gt;0,IF(I305&gt;H305,0,H305-I305),IF(I305&gt;H305,H305-I305,0))))</f>
        <v>0</v>
      </c>
      <c r="K305" s="144" t="str">
        <f>C305 &amp; D305 &amp; G305</f>
        <v/>
      </c>
      <c r="L305" s="145" t="str">
        <f>C305 &amp; D305 &amp; G305</f>
        <v/>
      </c>
    </row>
    <row r="306" spans="1:12" ht="12.75" hidden="1" customHeight="1">
      <c r="A306" s="76"/>
      <c r="B306" s="17"/>
      <c r="C306" s="14"/>
      <c r="D306" s="14"/>
      <c r="E306" s="14"/>
      <c r="F306" s="14"/>
      <c r="G306" s="14"/>
      <c r="H306" s="34"/>
      <c r="I306" s="35"/>
      <c r="J306" s="55"/>
      <c r="K306" s="116"/>
    </row>
    <row r="307" spans="1:12" ht="12.75" customHeight="1">
      <c r="A307" s="74" t="s">
        <v>35</v>
      </c>
      <c r="B307" s="50" t="s">
        <v>13</v>
      </c>
      <c r="C307" s="194" t="s">
        <v>17</v>
      </c>
      <c r="D307" s="195"/>
      <c r="E307" s="195"/>
      <c r="F307" s="195"/>
      <c r="G307" s="196"/>
      <c r="H307" s="52">
        <v>0</v>
      </c>
      <c r="I307" s="52">
        <v>0</v>
      </c>
      <c r="J307" s="90">
        <v>0</v>
      </c>
    </row>
    <row r="308" spans="1:12" ht="12.75" customHeight="1">
      <c r="A308" s="75" t="s">
        <v>10</v>
      </c>
      <c r="B308" s="50"/>
      <c r="C308" s="194"/>
      <c r="D308" s="195"/>
      <c r="E308" s="195"/>
      <c r="F308" s="195"/>
      <c r="G308" s="196"/>
      <c r="H308" s="62"/>
      <c r="I308" s="63"/>
      <c r="J308" s="64"/>
    </row>
    <row r="309" spans="1:12" ht="12.75" hidden="1" customHeight="1">
      <c r="A309" s="130"/>
      <c r="B309" s="131" t="s">
        <v>13</v>
      </c>
      <c r="C309" s="132"/>
      <c r="D309" s="202"/>
      <c r="E309" s="203"/>
      <c r="F309" s="203"/>
      <c r="G309" s="204"/>
      <c r="H309" s="133"/>
      <c r="I309" s="134"/>
      <c r="J309" s="135"/>
      <c r="K309" s="136" t="str">
        <f>C309 &amp; D309 &amp; G309</f>
        <v/>
      </c>
      <c r="L309" s="137"/>
    </row>
    <row r="310" spans="1:12" s="84" customFormat="1">
      <c r="A310" s="138"/>
      <c r="B310" s="139" t="s">
        <v>13</v>
      </c>
      <c r="C310" s="140"/>
      <c r="D310" s="208"/>
      <c r="E310" s="208"/>
      <c r="F310" s="208"/>
      <c r="G310" s="209"/>
      <c r="H310" s="141"/>
      <c r="I310" s="142"/>
      <c r="J310" s="143">
        <f>IF(IF(H310="",0,H310)=0,0,(IF(H310&gt;0,IF(I310&gt;H310,0,H310-I310),IF(I310&gt;H310,H310-I310,0))))</f>
        <v>0</v>
      </c>
      <c r="K310" s="144" t="str">
        <f>C310 &amp; D310 &amp; G310</f>
        <v/>
      </c>
      <c r="L310" s="145" t="str">
        <f>C310 &amp; D310 &amp; G310</f>
        <v/>
      </c>
    </row>
    <row r="311" spans="1:12" ht="12.75" hidden="1" customHeight="1">
      <c r="A311" s="76"/>
      <c r="B311" s="16"/>
      <c r="C311" s="14"/>
      <c r="D311" s="14"/>
      <c r="E311" s="14"/>
      <c r="F311" s="14"/>
      <c r="G311" s="14"/>
      <c r="H311" s="34"/>
      <c r="I311" s="35"/>
      <c r="J311" s="55"/>
      <c r="K311" s="116"/>
    </row>
    <row r="312" spans="1:12" ht="12.75" customHeight="1">
      <c r="A312" s="74" t="s">
        <v>16</v>
      </c>
      <c r="B312" s="50" t="s">
        <v>9</v>
      </c>
      <c r="C312" s="199" t="s">
        <v>53</v>
      </c>
      <c r="D312" s="200"/>
      <c r="E312" s="200"/>
      <c r="F312" s="200"/>
      <c r="G312" s="201"/>
      <c r="H312" s="52">
        <v>1893179</v>
      </c>
      <c r="I312" s="52">
        <v>323305.71000000002</v>
      </c>
      <c r="J312" s="91">
        <f>IF(IF(H312="",0,H312)=0,0,(IF(H312&gt;0,IF(I312&gt;H312,0,H312-I312),IF(I312&gt;H312,H312-I312,0))))</f>
        <v>1569873.29</v>
      </c>
    </row>
    <row r="313" spans="1:12" ht="22.5">
      <c r="A313" s="74" t="s">
        <v>54</v>
      </c>
      <c r="B313" s="50" t="s">
        <v>9</v>
      </c>
      <c r="C313" s="199" t="s">
        <v>55</v>
      </c>
      <c r="D313" s="200"/>
      <c r="E313" s="200"/>
      <c r="F313" s="200"/>
      <c r="G313" s="201"/>
      <c r="H313" s="52">
        <v>1893179</v>
      </c>
      <c r="I313" s="52">
        <v>323305.71000000002</v>
      </c>
      <c r="J313" s="91">
        <f>IF(IF(H313="",0,H313)=0,0,(IF(H313&gt;0,IF(I313&gt;H313,0,H313-I313),IF(I313&gt;H313,H313-I313,0))))</f>
        <v>1569873.29</v>
      </c>
    </row>
    <row r="314" spans="1:12" ht="35.25" customHeight="1">
      <c r="A314" s="74" t="s">
        <v>57</v>
      </c>
      <c r="B314" s="50" t="s">
        <v>9</v>
      </c>
      <c r="C314" s="199" t="s">
        <v>56</v>
      </c>
      <c r="D314" s="200"/>
      <c r="E314" s="200"/>
      <c r="F314" s="200"/>
      <c r="G314" s="201"/>
      <c r="H314" s="52">
        <v>0</v>
      </c>
      <c r="I314" s="52">
        <v>0</v>
      </c>
      <c r="J314" s="91">
        <f>IF(IF(H314="",0,H314)=0,0,(IF(H314&gt;0,IF(I314&gt;H314,0,H314-I314),IF(I314&gt;H314,H314-I314,0))))</f>
        <v>0</v>
      </c>
    </row>
    <row r="315" spans="1:12">
      <c r="A315" s="108" t="s">
        <v>80</v>
      </c>
      <c r="B315" s="109" t="s">
        <v>14</v>
      </c>
      <c r="C315" s="107" t="s">
        <v>68</v>
      </c>
      <c r="D315" s="157" t="s">
        <v>79</v>
      </c>
      <c r="E315" s="158"/>
      <c r="F315" s="158"/>
      <c r="G315" s="159"/>
      <c r="H315" s="96">
        <v>-9204662.9000000004</v>
      </c>
      <c r="I315" s="96">
        <v>-10093915.289999999</v>
      </c>
      <c r="J315" s="111" t="s">
        <v>58</v>
      </c>
      <c r="K315" s="106" t="str">
        <f t="shared" ref="K315:K322" si="6">C315 &amp; D315 &amp; G315</f>
        <v>00001050000000000500</v>
      </c>
      <c r="L315" s="106" t="s">
        <v>81</v>
      </c>
    </row>
    <row r="316" spans="1:12">
      <c r="A316" s="108" t="s">
        <v>83</v>
      </c>
      <c r="B316" s="109" t="s">
        <v>14</v>
      </c>
      <c r="C316" s="107" t="s">
        <v>68</v>
      </c>
      <c r="D316" s="157" t="s">
        <v>82</v>
      </c>
      <c r="E316" s="158"/>
      <c r="F316" s="158"/>
      <c r="G316" s="159"/>
      <c r="H316" s="96">
        <v>-9204662.9000000004</v>
      </c>
      <c r="I316" s="96">
        <v>-10093915.289999999</v>
      </c>
      <c r="J316" s="111" t="s">
        <v>58</v>
      </c>
      <c r="K316" s="106" t="str">
        <f t="shared" si="6"/>
        <v>00001050200000000500</v>
      </c>
      <c r="L316" s="106" t="s">
        <v>84</v>
      </c>
    </row>
    <row r="317" spans="1:12" ht="22.5">
      <c r="A317" s="108" t="s">
        <v>86</v>
      </c>
      <c r="B317" s="109" t="s">
        <v>14</v>
      </c>
      <c r="C317" s="107" t="s">
        <v>68</v>
      </c>
      <c r="D317" s="157" t="s">
        <v>85</v>
      </c>
      <c r="E317" s="158"/>
      <c r="F317" s="158"/>
      <c r="G317" s="159"/>
      <c r="H317" s="96">
        <v>-9204662.9000000004</v>
      </c>
      <c r="I317" s="96">
        <v>-10093915.289999999</v>
      </c>
      <c r="J317" s="111" t="s">
        <v>58</v>
      </c>
      <c r="K317" s="106" t="str">
        <f t="shared" si="6"/>
        <v>00001050201000000510</v>
      </c>
      <c r="L317" s="106" t="s">
        <v>87</v>
      </c>
    </row>
    <row r="318" spans="1:12" ht="22.5">
      <c r="A318" s="94" t="s">
        <v>89</v>
      </c>
      <c r="B318" s="110" t="s">
        <v>14</v>
      </c>
      <c r="C318" s="122" t="s">
        <v>68</v>
      </c>
      <c r="D318" s="160" t="s">
        <v>88</v>
      </c>
      <c r="E318" s="160"/>
      <c r="F318" s="160"/>
      <c r="G318" s="161"/>
      <c r="H318" s="77">
        <v>-9204662.9000000004</v>
      </c>
      <c r="I318" s="77">
        <v>-10093915.289999999</v>
      </c>
      <c r="J318" s="65" t="s">
        <v>17</v>
      </c>
      <c r="K318" s="106" t="str">
        <f t="shared" si="6"/>
        <v>00001050201100000510</v>
      </c>
      <c r="L318" s="4" t="str">
        <f>C318 &amp; D318 &amp; G318</f>
        <v>00001050201100000510</v>
      </c>
    </row>
    <row r="319" spans="1:12">
      <c r="A319" s="108" t="s">
        <v>67</v>
      </c>
      <c r="B319" s="109" t="s">
        <v>15</v>
      </c>
      <c r="C319" s="107" t="s">
        <v>68</v>
      </c>
      <c r="D319" s="157" t="s">
        <v>69</v>
      </c>
      <c r="E319" s="158"/>
      <c r="F319" s="158"/>
      <c r="G319" s="159"/>
      <c r="H319" s="96">
        <v>11097841.9</v>
      </c>
      <c r="I319" s="96">
        <v>10417221</v>
      </c>
      <c r="J319" s="111" t="s">
        <v>58</v>
      </c>
      <c r="K319" s="106" t="str">
        <f t="shared" si="6"/>
        <v>00001050000000000600</v>
      </c>
      <c r="L319" s="106" t="s">
        <v>70</v>
      </c>
    </row>
    <row r="320" spans="1:12">
      <c r="A320" s="108" t="s">
        <v>71</v>
      </c>
      <c r="B320" s="109" t="s">
        <v>15</v>
      </c>
      <c r="C320" s="107" t="s">
        <v>68</v>
      </c>
      <c r="D320" s="157" t="s">
        <v>72</v>
      </c>
      <c r="E320" s="158"/>
      <c r="F320" s="158"/>
      <c r="G320" s="159"/>
      <c r="H320" s="96">
        <v>11097841.9</v>
      </c>
      <c r="I320" s="96">
        <v>10417221</v>
      </c>
      <c r="J320" s="111" t="s">
        <v>58</v>
      </c>
      <c r="K320" s="106" t="str">
        <f t="shared" si="6"/>
        <v>00001050200000000600</v>
      </c>
      <c r="L320" s="106" t="s">
        <v>73</v>
      </c>
    </row>
    <row r="321" spans="1:12" ht="22.5">
      <c r="A321" s="108" t="s">
        <v>74</v>
      </c>
      <c r="B321" s="109" t="s">
        <v>15</v>
      </c>
      <c r="C321" s="107" t="s">
        <v>68</v>
      </c>
      <c r="D321" s="157" t="s">
        <v>75</v>
      </c>
      <c r="E321" s="158"/>
      <c r="F321" s="158"/>
      <c r="G321" s="159"/>
      <c r="H321" s="96">
        <v>11097841.9</v>
      </c>
      <c r="I321" s="96">
        <v>10417221</v>
      </c>
      <c r="J321" s="111" t="s">
        <v>58</v>
      </c>
      <c r="K321" s="106" t="str">
        <f t="shared" si="6"/>
        <v>00001050201000000610</v>
      </c>
      <c r="L321" s="106" t="s">
        <v>76</v>
      </c>
    </row>
    <row r="322" spans="1:12" ht="22.5">
      <c r="A322" s="95" t="s">
        <v>77</v>
      </c>
      <c r="B322" s="110" t="s">
        <v>15</v>
      </c>
      <c r="C322" s="122" t="s">
        <v>68</v>
      </c>
      <c r="D322" s="160" t="s">
        <v>78</v>
      </c>
      <c r="E322" s="160"/>
      <c r="F322" s="160"/>
      <c r="G322" s="161"/>
      <c r="H322" s="97">
        <v>11097841.9</v>
      </c>
      <c r="I322" s="97">
        <v>10417221</v>
      </c>
      <c r="J322" s="98" t="s">
        <v>17</v>
      </c>
      <c r="K322" s="105" t="str">
        <f t="shared" si="6"/>
        <v>00001050201100000610</v>
      </c>
      <c r="L322" s="4" t="str">
        <f>C322 &amp; D322 &amp; G322</f>
        <v>00001050201100000610</v>
      </c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3"/>
      <c r="L324" s="93"/>
    </row>
    <row r="325" spans="1:12" ht="21.75" customHeight="1">
      <c r="A325" s="24" t="s">
        <v>48</v>
      </c>
      <c r="B325" s="197"/>
      <c r="C325" s="197"/>
      <c r="D325" s="197"/>
      <c r="E325" s="29"/>
      <c r="F325" s="29"/>
      <c r="G325" s="22"/>
      <c r="H325" s="68" t="s">
        <v>50</v>
      </c>
      <c r="I325" s="67"/>
      <c r="J325" s="67"/>
      <c r="K325" s="93"/>
      <c r="L325" s="93"/>
    </row>
    <row r="326" spans="1:12">
      <c r="A326" s="3" t="s">
        <v>46</v>
      </c>
      <c r="B326" s="193" t="s">
        <v>47</v>
      </c>
      <c r="C326" s="193"/>
      <c r="D326" s="193"/>
      <c r="E326" s="29"/>
      <c r="F326" s="29"/>
      <c r="G326" s="22"/>
      <c r="H326" s="22"/>
      <c r="I326" s="69" t="s">
        <v>51</v>
      </c>
      <c r="J326" s="29" t="s">
        <v>47</v>
      </c>
      <c r="K326" s="93"/>
      <c r="L326" s="93"/>
    </row>
    <row r="327" spans="1:12">
      <c r="A327" s="3"/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 ht="21.75" customHeight="1">
      <c r="A328" s="3" t="s">
        <v>49</v>
      </c>
      <c r="B328" s="198"/>
      <c r="C328" s="198"/>
      <c r="D328" s="198"/>
      <c r="E328" s="119"/>
      <c r="F328" s="119"/>
      <c r="G328" s="22"/>
      <c r="H328" s="22"/>
      <c r="I328" s="22"/>
      <c r="J328" s="22"/>
      <c r="K328" s="93"/>
      <c r="L328" s="93"/>
    </row>
    <row r="329" spans="1:12">
      <c r="A329" s="3" t="s">
        <v>46</v>
      </c>
      <c r="B329" s="193" t="s">
        <v>47</v>
      </c>
      <c r="C329" s="193"/>
      <c r="D329" s="193"/>
      <c r="E329" s="29"/>
      <c r="F329" s="29"/>
      <c r="G329" s="22"/>
      <c r="H329" s="22"/>
      <c r="I329" s="22"/>
      <c r="J329" s="22"/>
      <c r="K329" s="93"/>
      <c r="L329" s="93"/>
    </row>
    <row r="330" spans="1:12">
      <c r="A330" s="3"/>
      <c r="B330" s="29"/>
      <c r="C330" s="22"/>
      <c r="D330" s="22"/>
      <c r="E330" s="22"/>
      <c r="F330" s="22"/>
      <c r="G330" s="22"/>
      <c r="H330" s="22"/>
      <c r="I330" s="22"/>
      <c r="J330" s="22"/>
      <c r="K330" s="93"/>
      <c r="L330" s="93"/>
    </row>
    <row r="331" spans="1:12">
      <c r="A331" s="3" t="s">
        <v>31</v>
      </c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>
      <c r="K333" s="93"/>
      <c r="L333" s="93"/>
    </row>
    <row r="334" spans="1:12">
      <c r="K334" s="93"/>
      <c r="L334" s="93"/>
    </row>
    <row r="335" spans="1:12">
      <c r="K335" s="93"/>
      <c r="L335" s="93"/>
    </row>
    <row r="336" spans="1:12">
      <c r="K336" s="93"/>
      <c r="L336" s="93"/>
    </row>
    <row r="337" spans="11:12">
      <c r="K337" s="93"/>
      <c r="L337" s="93"/>
    </row>
    <row r="338" spans="11:12">
      <c r="K338" s="93"/>
      <c r="L338" s="93"/>
    </row>
  </sheetData>
  <mergeCells count="322">
    <mergeCell ref="D321:G321"/>
    <mergeCell ref="D322:G322"/>
    <mergeCell ref="J73:J75"/>
    <mergeCell ref="I73:I75"/>
    <mergeCell ref="A73:A75"/>
    <mergeCell ref="C77:G77"/>
    <mergeCell ref="C73:G75"/>
    <mergeCell ref="E88:F88"/>
    <mergeCell ref="I296:I298"/>
    <mergeCell ref="C292:G292"/>
    <mergeCell ref="B329:D329"/>
    <mergeCell ref="C303:G303"/>
    <mergeCell ref="C307:G307"/>
    <mergeCell ref="C308:G308"/>
    <mergeCell ref="B325:D325"/>
    <mergeCell ref="B328:D328"/>
    <mergeCell ref="C312:G312"/>
    <mergeCell ref="C314:G314"/>
    <mergeCell ref="H296:H298"/>
    <mergeCell ref="C296:G298"/>
    <mergeCell ref="D304:G304"/>
    <mergeCell ref="C299:G299"/>
    <mergeCell ref="C300:G300"/>
    <mergeCell ref="C301:G301"/>
    <mergeCell ref="B326:D326"/>
    <mergeCell ref="C313:G313"/>
    <mergeCell ref="A296:A298"/>
    <mergeCell ref="B296:B298"/>
    <mergeCell ref="J296:J2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4:J294"/>
    <mergeCell ref="C78:G78"/>
    <mergeCell ref="H73:H75"/>
    <mergeCell ref="B73:B75"/>
    <mergeCell ref="A71:J71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9:F89"/>
    <mergeCell ref="E90:F90"/>
    <mergeCell ref="E91:F91"/>
    <mergeCell ref="E92:F92"/>
    <mergeCell ref="E93:F93"/>
    <mergeCell ref="C302:G302"/>
    <mergeCell ref="D319:G319"/>
    <mergeCell ref="D320:G320"/>
    <mergeCell ref="D317:G317"/>
    <mergeCell ref="D318:G318"/>
    <mergeCell ref="D305:G305"/>
    <mergeCell ref="D315:G315"/>
    <mergeCell ref="D316:G316"/>
    <mergeCell ref="D309:G309"/>
    <mergeCell ref="D310:G310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D32:G32"/>
    <mergeCell ref="D33:G33"/>
    <mergeCell ref="D34:G34"/>
    <mergeCell ref="D35:G35"/>
    <mergeCell ref="D36:G36"/>
    <mergeCell ref="E289:F28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84:F284"/>
    <mergeCell ref="E285:F285"/>
    <mergeCell ref="E286:F286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7:G67"/>
    <mergeCell ref="D68:G68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2019-12-05T08:41:15Z</dcterms:modified>
</cp:coreProperties>
</file>