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<sst xmlns="http://schemas.openxmlformats.org/spreadsheetml/2006/main" count="1893" uniqueCount="597">
  <si>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</si>
  <si>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</si>
  <si>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</si>
  <si>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</si>
  <si>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</si>
  <si>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</si>
  <si>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</si>
  <si>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</si>
  <si>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</si>
  <si>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</si>
  <si>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</si>
  <si>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</si>
  <si>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</si>
  <si>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</si>
  <si>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</si>
  <si>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</si>
  <si>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</si>
  <si>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</si>
  <si>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</si>
  <si>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</si>
  <si>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</si>
  <si>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</si>
  <si>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</si>
  <si>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</si>
  <si>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</si>
  <si>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</si>
  <si>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</si>
  <si>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</si>
  <si>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</si>
  <si>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</si>
  <si>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</si>
  <si>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</si>
  <si>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</si>
  <si>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</si>
  <si>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</si>
  <si>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</si>
  <si>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</si>
  <si>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</si>
  <si>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</si>
  <si>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</si>
  <si>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</si>
  <si>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</si>
  <si>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</si>
  <si>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</si>
  <si>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</si>
  <si>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</si>
  <si>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</si>
  <si>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</si>
  <si>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</si>
  <si>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</si>
  <si>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</si>
  <si>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</si>
  <si>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</si>
  <si>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</si>
  <si>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</si>
  <si>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</si>
  <si>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</si>
  <si>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</si>
  <si>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</si>
  <si>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</si>
  <si>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</si>
  <si>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мая 2021 г.</t>
  </si>
  <si>
    <t>Трегубовское сельское поселение</t>
  </si>
  <si>
    <t>МЕСЯЦ</t>
  </si>
  <si>
    <t>3</t>
  </si>
  <si>
    <t>01.05.2021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</si>
  <si>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</si>
  <si>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</si>
  <si>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</si>
  <si>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</si>
  <si>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</si>
  <si>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</si>
  <si>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</si>
  <si>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</si>
  <si>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</si>
  <si>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</si>
  <si>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</si>
  <si>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</si>
  <si>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</si>
  <si>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</si>
  <si>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</si>
  <si>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</si>
  <si>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</si>
  <si>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</si>
  <si>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</si>
  <si>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</si>
  <si>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</si>
  <si>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</si>
  <si>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</si>
  <si>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</si>
  <si>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</si>
  <si>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</si>
  <si>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</si>
  <si>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</si>
  <si>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</si>
  <si>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</si>
  <si>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 на 2021-2023 годы»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</si>
  <si>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</si>
  <si>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</si>
  <si>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</si>
  <si>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</si>
  <si>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</si>
  <si>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</si>
  <si>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</si>
  <si>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</si>
  <si>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</si>
  <si>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</si>
  <si>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</si>
  <si>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</si>
  <si>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</si>
  <si>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</si>
  <si>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</si>
  <si>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</si>
  <si>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</si>
  <si>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</si>
  <si>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</si>
  <si>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</si>
  <si>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</si>
  <si>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</si>
  <si>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</si>
  <si>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</si>
  <si>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</si>
  <si>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</si>
  <si>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</si>
  <si>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</si>
  <si>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</si>
  <si>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</si>
  <si>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</si>
  <si>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</si>
  <si>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</si>
  <si>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</si>
  <si>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</si>
  <si>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</si>
  <si>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</si>
  <si>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</si>
  <si>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</si>
  <si>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</si>
  <si>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</si>
  <si>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</si>
  <si>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</si>
  <si>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</si>
  <si>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</si>
  <si>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</si>
  <si>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</si>
  <si>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</si>
  <si>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</si>
  <si>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</si>
  <si>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</si>
  <si>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</si>
  <si>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</si>
  <si>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</si>
  <si>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</si>
  <si>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</si>
  <si>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</si>
  <si>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</si>
  <si>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</si>
  <si>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</si>
  <si>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</si>
  <si>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</si>
  <si>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</si>
  <si>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</si>
  <si>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</si>
  <si>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Осуществление отдельных переданных полномочий по решению вопроса местного значения в части утверждения генерального плана поселения, правил землепользования и застройки, утверждение подготовленной на основе генерального плана поселения документации по планировке территории, утверждение местных нормативов градостроительного проектирования поселения в соответствии с заключёнными соглашениями</t>
  </si>
  <si>
    <t>i5_00001041200000046000</t>
  </si>
  <si>
    <t>1200000046</t>
  </si>
  <si>
    <t>i6_00001041200000046100</t>
  </si>
  <si>
    <t>i6_00001041200000046120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</si>
  <si>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</si>
  <si>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</si>
  <si>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</si>
  <si>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</si>
  <si>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</si>
  <si>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</si>
  <si>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</si>
  <si>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</si>
  <si>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</si>
  <si>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</si>
  <si>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</si>
  <si>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</si>
  <si>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</si>
  <si>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</si>
  <si>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</si>
  <si>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</si>
  <si>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</si>
  <si>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</si>
  <si>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</si>
  <si>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</si>
  <si>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</si>
  <si>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</si>
  <si>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</si>
  <si>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Обеспечение проведения выборов и референдумов</t>
  </si>
  <si>
    <t>i3_00001070000000000000</t>
  </si>
  <si>
    <t>0107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</si>
  <si>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</si>
  <si>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</si>
  <si>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i5_00001071200020180000</t>
  </si>
  <si>
    <t>1200020180</t>
  </si>
  <si>
    <t>i6_00001071200020180800</t>
  </si>
  <si>
    <t>Специальные расходы</t>
  </si>
  <si>
    <t>880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</si>
  <si>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</si>
  <si>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</si>
  <si>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</si>
  <si>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</si>
  <si>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</si>
  <si>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</si>
  <si>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</si>
  <si>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</si>
  <si>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</si>
  <si>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</si>
  <si>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</si>
  <si>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</si>
  <si>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</si>
  <si>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</si>
  <si>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</si>
  <si>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</si>
  <si>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</si>
  <si>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</si>
  <si>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</si>
  <si>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</si>
  <si>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</si>
  <si>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</si>
  <si>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i4_00001130110000000000</t>
  </si>
  <si>
    <t>i4_00001130110500000000</t>
  </si>
  <si>
    <t>Финансовое обеспечение деятельности старост населенных пунктов Трегубовского сельского поселения</t>
  </si>
  <si>
    <t>i5_00001130110520200000</t>
  </si>
  <si>
    <t>0110520200</t>
  </si>
  <si>
    <t>i6_00001130110520200100</t>
  </si>
  <si>
    <t>i6_00001130110520200120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</si>
  <si>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</si>
  <si>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</si>
  <si>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</si>
  <si>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</si>
  <si>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</si>
  <si>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</si>
  <si>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</si>
  <si>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</si>
  <si>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</si>
  <si>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</si>
  <si>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</si>
  <si>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</si>
  <si>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</si>
  <si>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</si>
  <si>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i6_00002031200051180200</t>
  </si>
  <si>
    <t>i6_00002031200051180240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</si>
  <si>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</si>
  <si>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</si>
  <si>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</si>
  <si>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</si>
  <si>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</si>
  <si>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</si>
  <si>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</si>
  <si>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</si>
  <si>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</si>
  <si>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</si>
  <si>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</si>
  <si>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</si>
  <si>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</si>
  <si>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</si>
  <si>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</si>
  <si>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</si>
  <si>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</si>
  <si>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</si>
  <si>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</si>
  <si>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</si>
  <si>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</si>
  <si>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</si>
  <si>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</si>
  <si>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</si>
  <si>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</si>
  <si>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</si>
  <si>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</si>
  <si>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</si>
  <si>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</si>
  <si>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</si>
  <si>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</si>
  <si>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</si>
  <si>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</si>
  <si>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</si>
  <si>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</si>
  <si>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</si>
  <si>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</si>
  <si>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</si>
  <si>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</si>
  <si>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</si>
  <si>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</si>
  <si>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</si>
  <si>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i4_00004091200000000000</t>
  </si>
  <si>
    <t>Осуществление отдельных переданных полномочий по решению вопроса местного значения по содержанию автомобильных дорог местного значения вне границ населенных пунктов на территории Трегубовского сельского поселения</t>
  </si>
  <si>
    <t>i5_00004091200000047000</t>
  </si>
  <si>
    <t>1200000047</t>
  </si>
  <si>
    <t>i6_00004091200000047200</t>
  </si>
  <si>
    <t>i6_00004091200000047240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</si>
  <si>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</si>
  <si>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</si>
  <si>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</si>
  <si>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</si>
  <si>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</si>
  <si>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</si>
  <si>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</si>
  <si>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</si>
  <si>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</si>
  <si>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</si>
  <si>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</si>
  <si>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</si>
  <si>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</si>
  <si>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</si>
  <si>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</si>
  <si>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</si>
  <si>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</si>
  <si>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</si>
  <si>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</si>
  <si>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</si>
  <si>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</si>
  <si>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</si>
  <si>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</si>
  <si>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</si>
  <si>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</si>
  <si>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</si>
  <si>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</si>
  <si>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</si>
  <si>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</si>
  <si>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</si>
  <si>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</si>
  <si>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</si>
  <si>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</si>
  <si>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</si>
  <si>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</si>
  <si>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</si>
  <si>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</si>
  <si>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</si>
  <si>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</si>
  <si>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</si>
  <si>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</si>
  <si>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</si>
  <si>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</si>
  <si>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</si>
  <si>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</si>
  <si>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</si>
  <si>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</si>
  <si>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</si>
  <si>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</si>
  <si>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</si>
  <si>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</si>
  <si>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</si>
  <si>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</si>
  <si>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>Проведение мероприятий по благоустройству территории, обустройству и содержанию мест массового отдыха в поселении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</si>
  <si>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</si>
  <si>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</si>
  <si>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</si>
  <si>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</si>
  <si>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</si>
  <si>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</si>
  <si>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</si>
  <si>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</si>
  <si>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</si>
  <si>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</si>
  <si>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</si>
  <si>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</si>
  <si>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</si>
  <si>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</si>
  <si>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</si>
  <si>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</si>
  <si>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</si>
  <si>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</si>
  <si>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</si>
  <si>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</si>
  <si>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</si>
  <si>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</si>
  <si>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</si>
  <si>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</si>
  <si>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</si>
  <si>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</si>
  <si>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</si>
  <si>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</si>
  <si>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</si>
  <si>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</si>
  <si>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</si>
  <si>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</si>
  <si>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</si>
  <si>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</si>
  <si>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</si>
  <si>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</si>
  <si>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</si>
  <si>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</si>
  <si>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</si>
  <si>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</si>
  <si>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</si>
  <si>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</si>
  <si>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</si>
  <si>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</si>
  <si>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</si>
  <si>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</si>
  <si>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</si>
  <si>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</si>
  <si>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</si>
  <si>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</si>
  <si>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</si>
  <si>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</si>
  <si>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</si>
  <si>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</si>
  <si>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</si>
  <si>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</si>
  <si>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</si>
  <si>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</si>
  <si>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</si>
  <si>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</si>
  <si>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</si>
  <si>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</si>
  <si>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</si>
  <si>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</si>
  <si>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Финансовое обеспечение прочих мероприятий по непрограммным направлениям деятельности</t>
  </si>
  <si>
    <t>i5_00010011200099990000</t>
  </si>
  <si>
    <t>1200099990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</si>
  <si>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</si>
  <si>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</si>
  <si>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</si>
  <si>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</si>
  <si>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</si>
  <si>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</si>
  <si>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</si>
  <si>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</si>
  <si>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</si>
  <si>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</si>
  <si>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</si>
  <si>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</si>
  <si>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</si>
  <si>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</si>
  <si>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</si>
  <si>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</si>
  <si>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</si>
  <si>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</si>
  <si>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</si>
  <si>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</si>
  <si>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</si>
  <si>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</si>
  <si>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</si>
  <si>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</si>
  <si>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</si>
  <si>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</si>
  <si>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</si>
  <si>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</si>
  <si>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</si>
  <si>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</si>
  <si>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</si>
  <si>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</si>
  <si>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</si>
  <si>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</si>
  <si>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</si>
  <si>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</si>
  <si>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</si>
  <si>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</si>
  <si>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</si>
  <si>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</si>
  <si>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</si>
  <si>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</si>
  <si>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</si>
  <si>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</si>
  <si>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</si>
  <si>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</si>
  <si>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</si>
  <si>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</si>
  <si>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</si>
  <si>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</si>
  <si>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</si>
  <si>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</si>
  <si>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</si>
  <si>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</si>
  <si>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</si>
  <si>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</si>
  <si>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</si>
  <si>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</si>
  <si>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</si>
  <si>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</si>
  <si>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</si>
  <si>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</si>
  <si>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</si>
  <si>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</si>
  <si>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</si>
  <si>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</si>
  <si>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</si>
  <si>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</si>
  <si>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</si>
  <si>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</si>
  <si>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</si>
  <si>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</si>
  <si>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</si>
  <si>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</si>
  <si>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</si>
  <si>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</si>
  <si>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</si>
  <si>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</si>
  <si>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</si>
  <si>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</si>
  <si>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</si>
  <si>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</si>
  <si>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</si>
  <si>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</si>
  <si>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</si>
  <si>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</si>
  <si>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</si>
  <si>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</si>
  <si>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</si>
  <si>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</si>
  <si>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</si>
  <si>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</si>
  <si>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</si>
  <si>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</si>
  <si>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</si>
  <si>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</si>
  <si>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</si>
  <si>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</si>
  <si>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</si>
  <si>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</si>
  <si>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</si>
  <si>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</si>
  <si>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</si>
  <si>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</si>
  <si>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</si>
  <si>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</si>
  <si>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</si>
  <si>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</si>
  <si>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</si>
  <si>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</si>
  <si>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</si>
  <si>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</si>
  <si>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</si>
  <si>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</si>
  <si>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</si>
  <si>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</si>
  <si>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</si>
  <si>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</si>
  <si>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</si>
  <si>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</si>
  <si>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</si>
  <si>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</si>
  <si>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</si>
  <si>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</si>
  <si>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</si>
  <si>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</si>
  <si>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</si>
  <si>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</si>
  <si>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ПРОЧИЕ НЕНАЛОГОВЫЕ ДОХОДЫ</t>
  </si>
  <si>
    <t>11700000000000000</t>
  </si>
  <si>
    <t>i2_00011700000000000000</t>
  </si>
  <si>
    <t>Инициативные платежи</t>
  </si>
  <si>
    <t>11715000000000150</t>
  </si>
  <si>
    <t>i2_00011715000000000150</t>
  </si>
  <si>
    <t>Инициативные платежи, зачисляемые в бюджеты сельских поселений</t>
  </si>
  <si>
    <t>11715030100000150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</si>
  <si>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</si>
  <si>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</si>
  <si>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</si>
  <si>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</si>
  <si>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</si>
  <si>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</si>
  <si>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</si>
  <si>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</si>
  <si>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</si>
  <si>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</si>
  <si>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</si>
  <si>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</si>
  <si>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</si>
  <si>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</si>
  <si>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</si>
  <si>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</si>
  <si>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</si>
  <si>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</si>
  <si>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</si>
  <si>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</si>
  <si>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</si>
  <si>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</si>
  <si>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</si>
  <si>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</si>
  <si>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</si>
  <si>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</si>
  <si>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</si>
  <si>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</si>
  <si>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</si>
  <si>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</si>
  <si>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</si>
  <si>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</si>
  <si>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</si>
  <si>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</si>
  <si>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</si>
  <si>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</si>
  <si>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</si>
  <si>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</si>
  <si>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</si>
  <si>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</si>
  <si>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</si>
  <si>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</si>
  <si>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04195621</t>
  </si>
  <si>
    <t>49650421</t>
  </si>
  <si>
    <t>343</t>
  </si>
  <si>
    <t>АЛЕКСЕЕВ С.Б.</t>
  </si>
  <si>
    <t>КУЗЬМИЧЁВА И.А.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</si>
</sst>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8" borderId="55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14" fontId="3" fillId="0" borderId="0" xfId="0" applyNumberFormat="1" applyFont="1" applyAlignment="1">
      <alignment horizontal="left"/>
    </xf>
    <xf numFmtId="49" fontId="19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0"/>
  <sheetViews>
    <sheetView tabSelected="1" zoomScalePageLayoutView="0" workbookViewId="0" topLeftCell="A312">
      <selection activeCell="B340" sqref="B340:D340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165" t="s">
        <v>35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  <c r="L2" s="4"/>
    </row>
    <row r="3" spans="1:12" ht="12.75">
      <c r="A3" s="32" t="s">
        <v>51</v>
      </c>
      <c r="B3" s="169" t="s">
        <v>61</v>
      </c>
      <c r="C3" s="169"/>
      <c r="D3" s="169"/>
      <c r="E3" s="22"/>
      <c r="F3" s="22"/>
      <c r="G3" s="170"/>
      <c r="H3" s="170"/>
      <c r="I3" s="32" t="s">
        <v>22</v>
      </c>
      <c r="J3" s="129">
        <v>44317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592</v>
      </c>
      <c r="K4" s="22" t="s">
        <v>65</v>
      </c>
      <c r="L4" s="4"/>
    </row>
    <row r="5" spans="1:12" ht="12.75">
      <c r="A5" s="3" t="s">
        <v>36</v>
      </c>
      <c r="B5" s="167" t="s">
        <v>62</v>
      </c>
      <c r="C5" s="167"/>
      <c r="D5" s="167"/>
      <c r="E5" s="167"/>
      <c r="F5" s="167"/>
      <c r="G5" s="167"/>
      <c r="H5" s="167"/>
      <c r="I5" s="33" t="s">
        <v>30</v>
      </c>
      <c r="J5" s="87" t="s">
        <v>594</v>
      </c>
      <c r="K5" s="22"/>
      <c r="L5" s="4"/>
    </row>
    <row r="6" spans="1:12" ht="12.75">
      <c r="A6" s="3" t="s">
        <v>37</v>
      </c>
      <c r="B6" s="168" t="s">
        <v>60</v>
      </c>
      <c r="C6" s="168"/>
      <c r="D6" s="168"/>
      <c r="E6" s="168"/>
      <c r="F6" s="168"/>
      <c r="G6" s="168"/>
      <c r="H6" s="168"/>
      <c r="I6" s="33" t="s">
        <v>58</v>
      </c>
      <c r="J6" s="87" t="s">
        <v>593</v>
      </c>
      <c r="K6" s="22" t="s">
        <v>64</v>
      </c>
      <c r="L6" s="4"/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3.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62" t="s">
        <v>38</v>
      </c>
      <c r="B11" s="162" t="s">
        <v>39</v>
      </c>
      <c r="C11" s="175" t="s">
        <v>40</v>
      </c>
      <c r="D11" s="176"/>
      <c r="E11" s="176"/>
      <c r="F11" s="176"/>
      <c r="G11" s="177"/>
      <c r="H11" s="162" t="s">
        <v>41</v>
      </c>
      <c r="I11" s="162" t="s">
        <v>23</v>
      </c>
      <c r="J11" s="162" t="s">
        <v>42</v>
      </c>
      <c r="K11" s="113"/>
    </row>
    <row r="12" spans="1:11" ht="12.75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1" ht="12.75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1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10074100</v>
      </c>
      <c r="I15" s="52">
        <v>2611218.79</v>
      </c>
      <c r="J15" s="104">
        <v>7562975.1</v>
      </c>
    </row>
    <row r="16" spans="1:10" ht="12.75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ht="12.75">
      <c r="A17" s="99" t="s">
        <v>446</v>
      </c>
      <c r="B17" s="100" t="s">
        <v>6</v>
      </c>
      <c r="C17" s="101" t="s">
        <v>67</v>
      </c>
      <c r="D17" s="149" t="s">
        <v>447</v>
      </c>
      <c r="E17" s="150"/>
      <c r="F17" s="150"/>
      <c r="G17" s="151"/>
      <c r="H17" s="96">
        <v>5919800</v>
      </c>
      <c r="I17" s="102">
        <v>2005168.79</v>
      </c>
      <c r="J17" s="103">
        <v>4014725.1</v>
      </c>
      <c r="K17" s="117" t="str">
        <f aca="true" t="shared" si="0" ref="K17:K48">C17&amp;D17&amp;G17</f>
        <v>00010000000000000000</v>
      </c>
      <c r="L17" s="105" t="s">
        <v>405</v>
      </c>
    </row>
    <row r="18" spans="1:12" ht="12.75">
      <c r="A18" s="99" t="s">
        <v>448</v>
      </c>
      <c r="B18" s="100" t="s">
        <v>6</v>
      </c>
      <c r="C18" s="101" t="s">
        <v>67</v>
      </c>
      <c r="D18" s="149" t="s">
        <v>449</v>
      </c>
      <c r="E18" s="150"/>
      <c r="F18" s="150"/>
      <c r="G18" s="151"/>
      <c r="H18" s="96">
        <v>232500</v>
      </c>
      <c r="I18" s="102">
        <v>123084.16</v>
      </c>
      <c r="J18" s="103">
        <v>109509.73</v>
      </c>
      <c r="K18" s="117" t="str">
        <f t="shared" si="0"/>
        <v>00010100000000000000</v>
      </c>
      <c r="L18" s="105" t="s">
        <v>450</v>
      </c>
    </row>
    <row r="19" spans="1:12" ht="12.75">
      <c r="A19" s="99" t="s">
        <v>451</v>
      </c>
      <c r="B19" s="100" t="s">
        <v>6</v>
      </c>
      <c r="C19" s="101" t="s">
        <v>67</v>
      </c>
      <c r="D19" s="149" t="s">
        <v>452</v>
      </c>
      <c r="E19" s="150"/>
      <c r="F19" s="150"/>
      <c r="G19" s="151"/>
      <c r="H19" s="96">
        <v>232500</v>
      </c>
      <c r="I19" s="102">
        <v>123084.16</v>
      </c>
      <c r="J19" s="103">
        <v>109509.73</v>
      </c>
      <c r="K19" s="117" t="str">
        <f t="shared" si="0"/>
        <v>00010102000010000110</v>
      </c>
      <c r="L19" s="105" t="s">
        <v>453</v>
      </c>
    </row>
    <row r="20" spans="1:12" s="84" customFormat="1" ht="51">
      <c r="A20" s="79" t="s">
        <v>454</v>
      </c>
      <c r="B20" s="78" t="s">
        <v>6</v>
      </c>
      <c r="C20" s="120" t="s">
        <v>67</v>
      </c>
      <c r="D20" s="146" t="s">
        <v>455</v>
      </c>
      <c r="E20" s="147"/>
      <c r="F20" s="147"/>
      <c r="G20" s="148"/>
      <c r="H20" s="80">
        <v>232500</v>
      </c>
      <c r="I20" s="81">
        <v>122990.27</v>
      </c>
      <c r="J20" s="82">
        <f>IF(IF(H20="",0,H20)=0,0,(IF(H20&gt;0,IF(I20&gt;H20,0,H20-I20),IF(I20&gt;H20,H20-I20,0))))</f>
        <v>109509.73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30.75">
      <c r="A21" s="79" t="s">
        <v>456</v>
      </c>
      <c r="B21" s="78" t="s">
        <v>6</v>
      </c>
      <c r="C21" s="120" t="s">
        <v>67</v>
      </c>
      <c r="D21" s="146" t="s">
        <v>457</v>
      </c>
      <c r="E21" s="147"/>
      <c r="F21" s="147"/>
      <c r="G21" s="148"/>
      <c r="H21" s="80"/>
      <c r="I21" s="81">
        <v>93.89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ht="21">
      <c r="A22" s="99" t="s">
        <v>458</v>
      </c>
      <c r="B22" s="100" t="s">
        <v>6</v>
      </c>
      <c r="C22" s="101" t="s">
        <v>67</v>
      </c>
      <c r="D22" s="149" t="s">
        <v>459</v>
      </c>
      <c r="E22" s="150"/>
      <c r="F22" s="150"/>
      <c r="G22" s="151"/>
      <c r="H22" s="96">
        <v>698300</v>
      </c>
      <c r="I22" s="102">
        <v>214540.34</v>
      </c>
      <c r="J22" s="103">
        <v>483759.66</v>
      </c>
      <c r="K22" s="117" t="str">
        <f t="shared" si="0"/>
        <v>00010300000000000000</v>
      </c>
      <c r="L22" s="105" t="s">
        <v>460</v>
      </c>
    </row>
    <row r="23" spans="1:12" ht="21">
      <c r="A23" s="99" t="s">
        <v>461</v>
      </c>
      <c r="B23" s="100" t="s">
        <v>6</v>
      </c>
      <c r="C23" s="101" t="s">
        <v>67</v>
      </c>
      <c r="D23" s="149" t="s">
        <v>462</v>
      </c>
      <c r="E23" s="150"/>
      <c r="F23" s="150"/>
      <c r="G23" s="151"/>
      <c r="H23" s="96">
        <v>698300</v>
      </c>
      <c r="I23" s="102">
        <v>214540.34</v>
      </c>
      <c r="J23" s="103">
        <v>483759.66</v>
      </c>
      <c r="K23" s="117" t="str">
        <f t="shared" si="0"/>
        <v>00010302000010000110</v>
      </c>
      <c r="L23" s="105" t="s">
        <v>463</v>
      </c>
    </row>
    <row r="24" spans="1:12" ht="51">
      <c r="A24" s="99" t="s">
        <v>464</v>
      </c>
      <c r="B24" s="100" t="s">
        <v>6</v>
      </c>
      <c r="C24" s="101" t="s">
        <v>67</v>
      </c>
      <c r="D24" s="149" t="s">
        <v>465</v>
      </c>
      <c r="E24" s="150"/>
      <c r="F24" s="150"/>
      <c r="G24" s="151"/>
      <c r="H24" s="96">
        <v>239500</v>
      </c>
      <c r="I24" s="102">
        <v>96930.61</v>
      </c>
      <c r="J24" s="103">
        <v>142569.39</v>
      </c>
      <c r="K24" s="117" t="str">
        <f t="shared" si="0"/>
        <v>00010302230010000110</v>
      </c>
      <c r="L24" s="105" t="s">
        <v>466</v>
      </c>
    </row>
    <row r="25" spans="1:12" s="84" customFormat="1" ht="72">
      <c r="A25" s="79" t="s">
        <v>467</v>
      </c>
      <c r="B25" s="78" t="s">
        <v>6</v>
      </c>
      <c r="C25" s="120" t="s">
        <v>67</v>
      </c>
      <c r="D25" s="146" t="s">
        <v>468</v>
      </c>
      <c r="E25" s="147"/>
      <c r="F25" s="147"/>
      <c r="G25" s="148"/>
      <c r="H25" s="80">
        <v>239500</v>
      </c>
      <c r="I25" s="81">
        <v>96930.61</v>
      </c>
      <c r="J25" s="82">
        <f>IF(IF(H25="",0,H25)=0,0,(IF(H25&gt;0,IF(I25&gt;H25,0,H25-I25),IF(I25&gt;H25,H25-I25,0))))</f>
        <v>142569.39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ht="61.5">
      <c r="A26" s="99" t="s">
        <v>469</v>
      </c>
      <c r="B26" s="100" t="s">
        <v>6</v>
      </c>
      <c r="C26" s="101" t="s">
        <v>67</v>
      </c>
      <c r="D26" s="149" t="s">
        <v>470</v>
      </c>
      <c r="E26" s="150"/>
      <c r="F26" s="150"/>
      <c r="G26" s="151"/>
      <c r="H26" s="96">
        <v>3200</v>
      </c>
      <c r="I26" s="102">
        <v>715.73</v>
      </c>
      <c r="J26" s="103">
        <v>2484.27</v>
      </c>
      <c r="K26" s="117" t="str">
        <f t="shared" si="0"/>
        <v>00010302240010000110</v>
      </c>
      <c r="L26" s="105" t="s">
        <v>471</v>
      </c>
    </row>
    <row r="27" spans="1:12" s="84" customFormat="1" ht="81.75">
      <c r="A27" s="79" t="s">
        <v>472</v>
      </c>
      <c r="B27" s="78" t="s">
        <v>6</v>
      </c>
      <c r="C27" s="120" t="s">
        <v>67</v>
      </c>
      <c r="D27" s="146" t="s">
        <v>473</v>
      </c>
      <c r="E27" s="147"/>
      <c r="F27" s="147"/>
      <c r="G27" s="148"/>
      <c r="H27" s="80">
        <v>3200</v>
      </c>
      <c r="I27" s="81">
        <v>715.73</v>
      </c>
      <c r="J27" s="82">
        <f>IF(IF(H27="",0,H27)=0,0,(IF(H27&gt;0,IF(I27&gt;H27,0,H27-I27),IF(I27&gt;H27,H27-I27,0))))</f>
        <v>2484.27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ht="51">
      <c r="A28" s="99" t="s">
        <v>474</v>
      </c>
      <c r="B28" s="100" t="s">
        <v>6</v>
      </c>
      <c r="C28" s="101" t="s">
        <v>67</v>
      </c>
      <c r="D28" s="149" t="s">
        <v>475</v>
      </c>
      <c r="E28" s="150"/>
      <c r="F28" s="150"/>
      <c r="G28" s="151"/>
      <c r="H28" s="96">
        <v>507200</v>
      </c>
      <c r="I28" s="102">
        <v>134494.19</v>
      </c>
      <c r="J28" s="103">
        <v>372705.81</v>
      </c>
      <c r="K28" s="117" t="str">
        <f t="shared" si="0"/>
        <v>00010302250010000110</v>
      </c>
      <c r="L28" s="105" t="s">
        <v>476</v>
      </c>
    </row>
    <row r="29" spans="1:12" s="84" customFormat="1" ht="81.75">
      <c r="A29" s="79" t="s">
        <v>477</v>
      </c>
      <c r="B29" s="78" t="s">
        <v>6</v>
      </c>
      <c r="C29" s="120" t="s">
        <v>67</v>
      </c>
      <c r="D29" s="146" t="s">
        <v>478</v>
      </c>
      <c r="E29" s="147"/>
      <c r="F29" s="147"/>
      <c r="G29" s="148"/>
      <c r="H29" s="80">
        <v>507200</v>
      </c>
      <c r="I29" s="81">
        <v>134494.19</v>
      </c>
      <c r="J29" s="82">
        <f>IF(IF(H29="",0,H29)=0,0,(IF(H29&gt;0,IF(I29&gt;H29,0,H29-I29),IF(I29&gt;H29,H29-I29,0))))</f>
        <v>372705.81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ht="51">
      <c r="A30" s="99" t="s">
        <v>479</v>
      </c>
      <c r="B30" s="100" t="s">
        <v>6</v>
      </c>
      <c r="C30" s="101" t="s">
        <v>67</v>
      </c>
      <c r="D30" s="149" t="s">
        <v>480</v>
      </c>
      <c r="E30" s="150"/>
      <c r="F30" s="150"/>
      <c r="G30" s="151"/>
      <c r="H30" s="96">
        <v>-51600</v>
      </c>
      <c r="I30" s="102">
        <v>-17600.19</v>
      </c>
      <c r="J30" s="103">
        <v>-33999.81</v>
      </c>
      <c r="K30" s="117" t="str">
        <f t="shared" si="0"/>
        <v>00010302260010000110</v>
      </c>
      <c r="L30" s="105" t="s">
        <v>481</v>
      </c>
    </row>
    <row r="31" spans="1:12" s="84" customFormat="1" ht="72">
      <c r="A31" s="79" t="s">
        <v>482</v>
      </c>
      <c r="B31" s="78" t="s">
        <v>6</v>
      </c>
      <c r="C31" s="120" t="s">
        <v>67</v>
      </c>
      <c r="D31" s="146" t="s">
        <v>483</v>
      </c>
      <c r="E31" s="147"/>
      <c r="F31" s="147"/>
      <c r="G31" s="148"/>
      <c r="H31" s="80">
        <v>-51600</v>
      </c>
      <c r="I31" s="81">
        <v>-17600.19</v>
      </c>
      <c r="J31" s="82">
        <f>IF(IF(H31="",0,H31)=0,0,(IF(H31&gt;0,IF(I31&gt;H31,0,H31-I31),IF(I31&gt;H31,H31-I31,0))))</f>
        <v>-33999.81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ht="12.75">
      <c r="A32" s="99" t="s">
        <v>484</v>
      </c>
      <c r="B32" s="100" t="s">
        <v>6</v>
      </c>
      <c r="C32" s="101" t="s">
        <v>67</v>
      </c>
      <c r="D32" s="149" t="s">
        <v>485</v>
      </c>
      <c r="E32" s="150"/>
      <c r="F32" s="150"/>
      <c r="G32" s="151"/>
      <c r="H32" s="96">
        <v>93000</v>
      </c>
      <c r="I32" s="102"/>
      <c r="J32" s="103">
        <v>93000</v>
      </c>
      <c r="K32" s="117" t="str">
        <f t="shared" si="0"/>
        <v>00010500000000000000</v>
      </c>
      <c r="L32" s="105" t="s">
        <v>486</v>
      </c>
    </row>
    <row r="33" spans="1:12" ht="12.75">
      <c r="A33" s="99" t="s">
        <v>487</v>
      </c>
      <c r="B33" s="100" t="s">
        <v>6</v>
      </c>
      <c r="C33" s="101" t="s">
        <v>67</v>
      </c>
      <c r="D33" s="149" t="s">
        <v>488</v>
      </c>
      <c r="E33" s="150"/>
      <c r="F33" s="150"/>
      <c r="G33" s="151"/>
      <c r="H33" s="96">
        <v>93000</v>
      </c>
      <c r="I33" s="102"/>
      <c r="J33" s="103">
        <v>93000</v>
      </c>
      <c r="K33" s="117" t="str">
        <f t="shared" si="0"/>
        <v>00010503000010000110</v>
      </c>
      <c r="L33" s="105" t="s">
        <v>489</v>
      </c>
    </row>
    <row r="34" spans="1:12" s="84" customFormat="1" ht="12.75">
      <c r="A34" s="79" t="s">
        <v>487</v>
      </c>
      <c r="B34" s="78" t="s">
        <v>6</v>
      </c>
      <c r="C34" s="120" t="s">
        <v>67</v>
      </c>
      <c r="D34" s="146" t="s">
        <v>490</v>
      </c>
      <c r="E34" s="147"/>
      <c r="F34" s="147"/>
      <c r="G34" s="148"/>
      <c r="H34" s="80">
        <v>93000</v>
      </c>
      <c r="I34" s="81"/>
      <c r="J34" s="82">
        <f>IF(IF(H34="",0,H34)=0,0,(IF(H34&gt;0,IF(I34&gt;H34,0,H34-I34),IF(I34&gt;H34,H34-I34,0))))</f>
        <v>93000</v>
      </c>
      <c r="K34" s="118" t="str">
        <f t="shared" si="0"/>
        <v>00010503010010000110</v>
      </c>
      <c r="L34" s="83" t="str">
        <f>C34&amp;D34&amp;G34</f>
        <v>00010503010010000110</v>
      </c>
    </row>
    <row r="35" spans="1:12" ht="12.75">
      <c r="A35" s="99" t="s">
        <v>491</v>
      </c>
      <c r="B35" s="100" t="s">
        <v>6</v>
      </c>
      <c r="C35" s="101" t="s">
        <v>67</v>
      </c>
      <c r="D35" s="149" t="s">
        <v>492</v>
      </c>
      <c r="E35" s="150"/>
      <c r="F35" s="150"/>
      <c r="G35" s="151"/>
      <c r="H35" s="96">
        <v>4422000</v>
      </c>
      <c r="I35" s="102">
        <v>1540847.73</v>
      </c>
      <c r="J35" s="103">
        <v>2881152.27</v>
      </c>
      <c r="K35" s="117" t="str">
        <f t="shared" si="0"/>
        <v>00010600000000000000</v>
      </c>
      <c r="L35" s="105" t="s">
        <v>493</v>
      </c>
    </row>
    <row r="36" spans="1:12" ht="12.75">
      <c r="A36" s="99" t="s">
        <v>494</v>
      </c>
      <c r="B36" s="100" t="s">
        <v>6</v>
      </c>
      <c r="C36" s="101" t="s">
        <v>67</v>
      </c>
      <c r="D36" s="149" t="s">
        <v>495</v>
      </c>
      <c r="E36" s="150"/>
      <c r="F36" s="150"/>
      <c r="G36" s="151"/>
      <c r="H36" s="96">
        <v>324000</v>
      </c>
      <c r="I36" s="102">
        <v>41182.54</v>
      </c>
      <c r="J36" s="103">
        <v>282817.46</v>
      </c>
      <c r="K36" s="117" t="str">
        <f t="shared" si="0"/>
        <v>00010601000000000110</v>
      </c>
      <c r="L36" s="105" t="s">
        <v>496</v>
      </c>
    </row>
    <row r="37" spans="1:12" s="84" customFormat="1" ht="30.75">
      <c r="A37" s="79" t="s">
        <v>497</v>
      </c>
      <c r="B37" s="78" t="s">
        <v>6</v>
      </c>
      <c r="C37" s="120" t="s">
        <v>67</v>
      </c>
      <c r="D37" s="146" t="s">
        <v>498</v>
      </c>
      <c r="E37" s="147"/>
      <c r="F37" s="147"/>
      <c r="G37" s="148"/>
      <c r="H37" s="80">
        <v>324000</v>
      </c>
      <c r="I37" s="81">
        <v>41182.54</v>
      </c>
      <c r="J37" s="82">
        <f>IF(IF(H37="",0,H37)=0,0,(IF(H37&gt;0,IF(I37&gt;H37,0,H37-I37),IF(I37&gt;H37,H37-I37,0))))</f>
        <v>282817.46</v>
      </c>
      <c r="K37" s="118" t="str">
        <f t="shared" si="0"/>
        <v>00010601030100000110</v>
      </c>
      <c r="L37" s="83" t="str">
        <f>C37&amp;D37&amp;G37</f>
        <v>00010601030100000110</v>
      </c>
    </row>
    <row r="38" spans="1:12" ht="12.75">
      <c r="A38" s="99" t="s">
        <v>499</v>
      </c>
      <c r="B38" s="100" t="s">
        <v>6</v>
      </c>
      <c r="C38" s="101" t="s">
        <v>67</v>
      </c>
      <c r="D38" s="149" t="s">
        <v>500</v>
      </c>
      <c r="E38" s="150"/>
      <c r="F38" s="150"/>
      <c r="G38" s="151"/>
      <c r="H38" s="96">
        <v>4098000</v>
      </c>
      <c r="I38" s="102">
        <v>1499665.19</v>
      </c>
      <c r="J38" s="103">
        <v>2598334.81</v>
      </c>
      <c r="K38" s="117" t="str">
        <f t="shared" si="0"/>
        <v>00010606000000000110</v>
      </c>
      <c r="L38" s="105" t="s">
        <v>501</v>
      </c>
    </row>
    <row r="39" spans="1:12" ht="12.75">
      <c r="A39" s="99" t="s">
        <v>502</v>
      </c>
      <c r="B39" s="100" t="s">
        <v>6</v>
      </c>
      <c r="C39" s="101" t="s">
        <v>67</v>
      </c>
      <c r="D39" s="149" t="s">
        <v>503</v>
      </c>
      <c r="E39" s="150"/>
      <c r="F39" s="150"/>
      <c r="G39" s="151"/>
      <c r="H39" s="96">
        <v>1098000</v>
      </c>
      <c r="I39" s="102">
        <v>344985.29</v>
      </c>
      <c r="J39" s="103">
        <v>753014.71</v>
      </c>
      <c r="K39" s="117" t="str">
        <f t="shared" si="0"/>
        <v>00010606030000000110</v>
      </c>
      <c r="L39" s="105" t="s">
        <v>504</v>
      </c>
    </row>
    <row r="40" spans="1:12" s="84" customFormat="1" ht="21">
      <c r="A40" s="79" t="s">
        <v>505</v>
      </c>
      <c r="B40" s="78" t="s">
        <v>6</v>
      </c>
      <c r="C40" s="120" t="s">
        <v>67</v>
      </c>
      <c r="D40" s="146" t="s">
        <v>506</v>
      </c>
      <c r="E40" s="147"/>
      <c r="F40" s="147"/>
      <c r="G40" s="148"/>
      <c r="H40" s="80">
        <v>1098000</v>
      </c>
      <c r="I40" s="81">
        <v>344985.29</v>
      </c>
      <c r="J40" s="82">
        <f>IF(IF(H40="",0,H40)=0,0,(IF(H40&gt;0,IF(I40&gt;H40,0,H40-I40),IF(I40&gt;H40,H40-I40,0))))</f>
        <v>753014.71</v>
      </c>
      <c r="K40" s="118" t="str">
        <f t="shared" si="0"/>
        <v>00010606033100000110</v>
      </c>
      <c r="L40" s="83" t="str">
        <f>C40&amp;D40&amp;G40</f>
        <v>00010606033100000110</v>
      </c>
    </row>
    <row r="41" spans="1:12" ht="12.75">
      <c r="A41" s="99" t="s">
        <v>507</v>
      </c>
      <c r="B41" s="100" t="s">
        <v>6</v>
      </c>
      <c r="C41" s="101" t="s">
        <v>67</v>
      </c>
      <c r="D41" s="149" t="s">
        <v>508</v>
      </c>
      <c r="E41" s="150"/>
      <c r="F41" s="150"/>
      <c r="G41" s="151"/>
      <c r="H41" s="96">
        <v>3000000</v>
      </c>
      <c r="I41" s="102">
        <v>1154679.9</v>
      </c>
      <c r="J41" s="103">
        <v>1845320.1</v>
      </c>
      <c r="K41" s="117" t="str">
        <f t="shared" si="0"/>
        <v>00010606040000000110</v>
      </c>
      <c r="L41" s="105" t="s">
        <v>509</v>
      </c>
    </row>
    <row r="42" spans="1:12" s="84" customFormat="1" ht="21">
      <c r="A42" s="79" t="s">
        <v>510</v>
      </c>
      <c r="B42" s="78" t="s">
        <v>6</v>
      </c>
      <c r="C42" s="120" t="s">
        <v>67</v>
      </c>
      <c r="D42" s="146" t="s">
        <v>511</v>
      </c>
      <c r="E42" s="147"/>
      <c r="F42" s="147"/>
      <c r="G42" s="148"/>
      <c r="H42" s="80">
        <v>3000000</v>
      </c>
      <c r="I42" s="81">
        <v>1154679.9</v>
      </c>
      <c r="J42" s="82">
        <f>IF(IF(H42="",0,H42)=0,0,(IF(H42&gt;0,IF(I42&gt;H42,0,H42-I42),IF(I42&gt;H42,H42-I42,0))))</f>
        <v>1845320.1</v>
      </c>
      <c r="K42" s="118" t="str">
        <f t="shared" si="0"/>
        <v>00010606043100000110</v>
      </c>
      <c r="L42" s="83" t="str">
        <f>C42&amp;D42&amp;G42</f>
        <v>00010606043100000110</v>
      </c>
    </row>
    <row r="43" spans="1:12" ht="12.75">
      <c r="A43" s="99" t="s">
        <v>512</v>
      </c>
      <c r="B43" s="100" t="s">
        <v>6</v>
      </c>
      <c r="C43" s="101" t="s">
        <v>67</v>
      </c>
      <c r="D43" s="149" t="s">
        <v>513</v>
      </c>
      <c r="E43" s="150"/>
      <c r="F43" s="150"/>
      <c r="G43" s="151"/>
      <c r="H43" s="96">
        <v>2000</v>
      </c>
      <c r="I43" s="102">
        <v>600</v>
      </c>
      <c r="J43" s="103">
        <v>1400</v>
      </c>
      <c r="K43" s="117" t="str">
        <f t="shared" si="0"/>
        <v>00010800000000000000</v>
      </c>
      <c r="L43" s="105" t="s">
        <v>514</v>
      </c>
    </row>
    <row r="44" spans="1:12" ht="30.75">
      <c r="A44" s="99" t="s">
        <v>515</v>
      </c>
      <c r="B44" s="100" t="s">
        <v>6</v>
      </c>
      <c r="C44" s="101" t="s">
        <v>67</v>
      </c>
      <c r="D44" s="149" t="s">
        <v>516</v>
      </c>
      <c r="E44" s="150"/>
      <c r="F44" s="150"/>
      <c r="G44" s="151"/>
      <c r="H44" s="96">
        <v>2000</v>
      </c>
      <c r="I44" s="102">
        <v>600</v>
      </c>
      <c r="J44" s="103">
        <v>1400</v>
      </c>
      <c r="K44" s="117" t="str">
        <f t="shared" si="0"/>
        <v>00010804000010000110</v>
      </c>
      <c r="L44" s="105" t="s">
        <v>517</v>
      </c>
    </row>
    <row r="45" spans="1:12" s="84" customFormat="1" ht="51">
      <c r="A45" s="79" t="s">
        <v>518</v>
      </c>
      <c r="B45" s="78" t="s">
        <v>6</v>
      </c>
      <c r="C45" s="120" t="s">
        <v>67</v>
      </c>
      <c r="D45" s="146" t="s">
        <v>519</v>
      </c>
      <c r="E45" s="147"/>
      <c r="F45" s="147"/>
      <c r="G45" s="148"/>
      <c r="H45" s="80">
        <v>2000</v>
      </c>
      <c r="I45" s="81">
        <v>600</v>
      </c>
      <c r="J45" s="82">
        <f>IF(IF(H45="",0,H45)=0,0,(IF(H45&gt;0,IF(I45&gt;H45,0,H45-I45),IF(I45&gt;H45,H45-I45,0))))</f>
        <v>1400</v>
      </c>
      <c r="K45" s="118" t="str">
        <f t="shared" si="0"/>
        <v>00010804020010000110</v>
      </c>
      <c r="L45" s="83" t="str">
        <f>C45&amp;D45&amp;G45</f>
        <v>00010804020010000110</v>
      </c>
    </row>
    <row r="46" spans="1:12" ht="30.75">
      <c r="A46" s="99" t="s">
        <v>520</v>
      </c>
      <c r="B46" s="100" t="s">
        <v>6</v>
      </c>
      <c r="C46" s="101" t="s">
        <v>67</v>
      </c>
      <c r="D46" s="149" t="s">
        <v>521</v>
      </c>
      <c r="E46" s="150"/>
      <c r="F46" s="150"/>
      <c r="G46" s="151"/>
      <c r="H46" s="96">
        <v>172000</v>
      </c>
      <c r="I46" s="102">
        <v>26096.56</v>
      </c>
      <c r="J46" s="103">
        <v>145903.44</v>
      </c>
      <c r="K46" s="117" t="str">
        <f t="shared" si="0"/>
        <v>00011100000000000000</v>
      </c>
      <c r="L46" s="105" t="s">
        <v>522</v>
      </c>
    </row>
    <row r="47" spans="1:12" ht="51">
      <c r="A47" s="99" t="s">
        <v>523</v>
      </c>
      <c r="B47" s="100" t="s">
        <v>6</v>
      </c>
      <c r="C47" s="101" t="s">
        <v>67</v>
      </c>
      <c r="D47" s="149" t="s">
        <v>524</v>
      </c>
      <c r="E47" s="150"/>
      <c r="F47" s="150"/>
      <c r="G47" s="151"/>
      <c r="H47" s="96">
        <v>172000</v>
      </c>
      <c r="I47" s="102">
        <v>26096.56</v>
      </c>
      <c r="J47" s="103">
        <v>145903.44</v>
      </c>
      <c r="K47" s="117" t="str">
        <f t="shared" si="0"/>
        <v>00011109000000000120</v>
      </c>
      <c r="L47" s="105" t="s">
        <v>525</v>
      </c>
    </row>
    <row r="48" spans="1:12" ht="51">
      <c r="A48" s="99" t="s">
        <v>526</v>
      </c>
      <c r="B48" s="100" t="s">
        <v>6</v>
      </c>
      <c r="C48" s="101" t="s">
        <v>67</v>
      </c>
      <c r="D48" s="149" t="s">
        <v>527</v>
      </c>
      <c r="E48" s="150"/>
      <c r="F48" s="150"/>
      <c r="G48" s="151"/>
      <c r="H48" s="96">
        <v>172000</v>
      </c>
      <c r="I48" s="102">
        <v>26096.56</v>
      </c>
      <c r="J48" s="103">
        <v>145903.44</v>
      </c>
      <c r="K48" s="117" t="str">
        <f t="shared" si="0"/>
        <v>00011109040000000120</v>
      </c>
      <c r="L48" s="105" t="s">
        <v>528</v>
      </c>
    </row>
    <row r="49" spans="1:12" s="84" customFormat="1" ht="51">
      <c r="A49" s="79" t="s">
        <v>529</v>
      </c>
      <c r="B49" s="78" t="s">
        <v>6</v>
      </c>
      <c r="C49" s="120" t="s">
        <v>67</v>
      </c>
      <c r="D49" s="146" t="s">
        <v>530</v>
      </c>
      <c r="E49" s="147"/>
      <c r="F49" s="147"/>
      <c r="G49" s="148"/>
      <c r="H49" s="80">
        <v>172000</v>
      </c>
      <c r="I49" s="81">
        <v>26096.56</v>
      </c>
      <c r="J49" s="82">
        <f>IF(IF(H49="",0,H49)=0,0,(IF(H49&gt;0,IF(I49&gt;H49,0,H49-I49),IF(I49&gt;H49,H49-I49,0))))</f>
        <v>145903.44</v>
      </c>
      <c r="K49" s="118" t="str">
        <f aca="true" t="shared" si="1" ref="K49:K72">C49&amp;D49&amp;G49</f>
        <v>00011109045100000120</v>
      </c>
      <c r="L49" s="83" t="str">
        <f>C49&amp;D49&amp;G49</f>
        <v>00011109045100000120</v>
      </c>
    </row>
    <row r="50" spans="1:12" ht="21">
      <c r="A50" s="99" t="s">
        <v>531</v>
      </c>
      <c r="B50" s="100" t="s">
        <v>6</v>
      </c>
      <c r="C50" s="101" t="s">
        <v>67</v>
      </c>
      <c r="D50" s="149" t="s">
        <v>532</v>
      </c>
      <c r="E50" s="150"/>
      <c r="F50" s="150"/>
      <c r="G50" s="151"/>
      <c r="H50" s="96">
        <v>300000</v>
      </c>
      <c r="I50" s="102"/>
      <c r="J50" s="103">
        <v>300000</v>
      </c>
      <c r="K50" s="117" t="str">
        <f t="shared" si="1"/>
        <v>00011400000000000000</v>
      </c>
      <c r="L50" s="105" t="s">
        <v>533</v>
      </c>
    </row>
    <row r="51" spans="1:12" ht="51">
      <c r="A51" s="99" t="s">
        <v>534</v>
      </c>
      <c r="B51" s="100" t="s">
        <v>6</v>
      </c>
      <c r="C51" s="101" t="s">
        <v>67</v>
      </c>
      <c r="D51" s="149" t="s">
        <v>535</v>
      </c>
      <c r="E51" s="150"/>
      <c r="F51" s="150"/>
      <c r="G51" s="151"/>
      <c r="H51" s="96">
        <v>300000</v>
      </c>
      <c r="I51" s="102"/>
      <c r="J51" s="103">
        <v>300000</v>
      </c>
      <c r="K51" s="117" t="str">
        <f t="shared" si="1"/>
        <v>00011402000000000000</v>
      </c>
      <c r="L51" s="105" t="s">
        <v>536</v>
      </c>
    </row>
    <row r="52" spans="1:12" ht="61.5">
      <c r="A52" s="99" t="s">
        <v>537</v>
      </c>
      <c r="B52" s="100" t="s">
        <v>6</v>
      </c>
      <c r="C52" s="101" t="s">
        <v>67</v>
      </c>
      <c r="D52" s="149" t="s">
        <v>538</v>
      </c>
      <c r="E52" s="150"/>
      <c r="F52" s="150"/>
      <c r="G52" s="151"/>
      <c r="H52" s="96">
        <v>300000</v>
      </c>
      <c r="I52" s="102"/>
      <c r="J52" s="103">
        <v>300000</v>
      </c>
      <c r="K52" s="117" t="str">
        <f t="shared" si="1"/>
        <v>00011402050100000410</v>
      </c>
      <c r="L52" s="105" t="s">
        <v>539</v>
      </c>
    </row>
    <row r="53" spans="1:12" s="84" customFormat="1" ht="61.5">
      <c r="A53" s="79" t="s">
        <v>540</v>
      </c>
      <c r="B53" s="78" t="s">
        <v>6</v>
      </c>
      <c r="C53" s="120" t="s">
        <v>67</v>
      </c>
      <c r="D53" s="146" t="s">
        <v>541</v>
      </c>
      <c r="E53" s="147"/>
      <c r="F53" s="147"/>
      <c r="G53" s="148"/>
      <c r="H53" s="80">
        <v>300000</v>
      </c>
      <c r="I53" s="81"/>
      <c r="J53" s="82">
        <f>IF(IF(H53="",0,H53)=0,0,(IF(H53&gt;0,IF(I53&gt;H53,0,H53-I53),IF(I53&gt;H53,H53-I53,0))))</f>
        <v>300000</v>
      </c>
      <c r="K53" s="118" t="str">
        <f t="shared" si="1"/>
        <v>00011402053100000410</v>
      </c>
      <c r="L53" s="83" t="str">
        <f>C53&amp;D53&amp;G53</f>
        <v>00011402053100000410</v>
      </c>
    </row>
    <row r="54" spans="1:12" ht="12.75">
      <c r="A54" s="99" t="s">
        <v>542</v>
      </c>
      <c r="B54" s="100" t="s">
        <v>6</v>
      </c>
      <c r="C54" s="101" t="s">
        <v>67</v>
      </c>
      <c r="D54" s="149" t="s">
        <v>543</v>
      </c>
      <c r="E54" s="150"/>
      <c r="F54" s="150"/>
      <c r="G54" s="151"/>
      <c r="H54" s="96"/>
      <c r="I54" s="102">
        <v>100000</v>
      </c>
      <c r="J54" s="103">
        <v>0</v>
      </c>
      <c r="K54" s="117" t="str">
        <f t="shared" si="1"/>
        <v>00011700000000000000</v>
      </c>
      <c r="L54" s="105" t="s">
        <v>544</v>
      </c>
    </row>
    <row r="55" spans="1:12" ht="12.75">
      <c r="A55" s="99" t="s">
        <v>545</v>
      </c>
      <c r="B55" s="100" t="s">
        <v>6</v>
      </c>
      <c r="C55" s="101" t="s">
        <v>67</v>
      </c>
      <c r="D55" s="149" t="s">
        <v>546</v>
      </c>
      <c r="E55" s="150"/>
      <c r="F55" s="150"/>
      <c r="G55" s="151"/>
      <c r="H55" s="96"/>
      <c r="I55" s="102">
        <v>100000</v>
      </c>
      <c r="J55" s="103">
        <v>0</v>
      </c>
      <c r="K55" s="117" t="str">
        <f t="shared" si="1"/>
        <v>00011715000000000150</v>
      </c>
      <c r="L55" s="105" t="s">
        <v>547</v>
      </c>
    </row>
    <row r="56" spans="1:12" s="84" customFormat="1" ht="21">
      <c r="A56" s="79" t="s">
        <v>548</v>
      </c>
      <c r="B56" s="78" t="s">
        <v>6</v>
      </c>
      <c r="C56" s="120" t="s">
        <v>67</v>
      </c>
      <c r="D56" s="146" t="s">
        <v>549</v>
      </c>
      <c r="E56" s="147"/>
      <c r="F56" s="147"/>
      <c r="G56" s="148"/>
      <c r="H56" s="80"/>
      <c r="I56" s="81">
        <v>100000</v>
      </c>
      <c r="J56" s="82">
        <f>IF(IF(H56="",0,H56)=0,0,(IF(H56&gt;0,IF(I56&gt;H56,0,H56-I56),IF(I56&gt;H56,H56-I56,0))))</f>
        <v>0</v>
      </c>
      <c r="K56" s="118" t="str">
        <f t="shared" si="1"/>
        <v>00011715030100000150</v>
      </c>
      <c r="L56" s="83" t="str">
        <f>C56&amp;D56&amp;G56</f>
        <v>00011715030100000150</v>
      </c>
    </row>
    <row r="57" spans="1:12" ht="12.75">
      <c r="A57" s="99" t="s">
        <v>550</v>
      </c>
      <c r="B57" s="100" t="s">
        <v>6</v>
      </c>
      <c r="C57" s="101" t="s">
        <v>67</v>
      </c>
      <c r="D57" s="149" t="s">
        <v>551</v>
      </c>
      <c r="E57" s="150"/>
      <c r="F57" s="150"/>
      <c r="G57" s="151"/>
      <c r="H57" s="96">
        <v>4154300</v>
      </c>
      <c r="I57" s="102">
        <v>606050</v>
      </c>
      <c r="J57" s="103">
        <v>3548250</v>
      </c>
      <c r="K57" s="117" t="str">
        <f t="shared" si="1"/>
        <v>00020000000000000000</v>
      </c>
      <c r="L57" s="105" t="s">
        <v>552</v>
      </c>
    </row>
    <row r="58" spans="1:12" ht="21">
      <c r="A58" s="99" t="s">
        <v>553</v>
      </c>
      <c r="B58" s="100" t="s">
        <v>6</v>
      </c>
      <c r="C58" s="101" t="s">
        <v>67</v>
      </c>
      <c r="D58" s="149" t="s">
        <v>554</v>
      </c>
      <c r="E58" s="150"/>
      <c r="F58" s="150"/>
      <c r="G58" s="151"/>
      <c r="H58" s="96">
        <v>4154300</v>
      </c>
      <c r="I58" s="102">
        <v>606050</v>
      </c>
      <c r="J58" s="103">
        <v>3548250</v>
      </c>
      <c r="K58" s="117" t="str">
        <f t="shared" si="1"/>
        <v>00020200000000000000</v>
      </c>
      <c r="L58" s="105" t="s">
        <v>555</v>
      </c>
    </row>
    <row r="59" spans="1:12" ht="12.75">
      <c r="A59" s="99" t="s">
        <v>556</v>
      </c>
      <c r="B59" s="100" t="s">
        <v>6</v>
      </c>
      <c r="C59" s="101" t="s">
        <v>67</v>
      </c>
      <c r="D59" s="149" t="s">
        <v>557</v>
      </c>
      <c r="E59" s="150"/>
      <c r="F59" s="150"/>
      <c r="G59" s="151"/>
      <c r="H59" s="96">
        <v>1792700</v>
      </c>
      <c r="I59" s="102">
        <v>507050</v>
      </c>
      <c r="J59" s="103">
        <v>1285650</v>
      </c>
      <c r="K59" s="117" t="str">
        <f t="shared" si="1"/>
        <v>00020210000000000150</v>
      </c>
      <c r="L59" s="105" t="s">
        <v>558</v>
      </c>
    </row>
    <row r="60" spans="1:12" ht="30.75">
      <c r="A60" s="99" t="s">
        <v>559</v>
      </c>
      <c r="B60" s="100" t="s">
        <v>6</v>
      </c>
      <c r="C60" s="101" t="s">
        <v>67</v>
      </c>
      <c r="D60" s="149" t="s">
        <v>560</v>
      </c>
      <c r="E60" s="150"/>
      <c r="F60" s="150"/>
      <c r="G60" s="151"/>
      <c r="H60" s="96">
        <v>1792700</v>
      </c>
      <c r="I60" s="102">
        <v>507050</v>
      </c>
      <c r="J60" s="103">
        <v>1285650</v>
      </c>
      <c r="K60" s="117" t="str">
        <f t="shared" si="1"/>
        <v>00020216001000000150</v>
      </c>
      <c r="L60" s="105" t="s">
        <v>561</v>
      </c>
    </row>
    <row r="61" spans="1:12" s="84" customFormat="1" ht="30.75">
      <c r="A61" s="79" t="s">
        <v>562</v>
      </c>
      <c r="B61" s="78" t="s">
        <v>6</v>
      </c>
      <c r="C61" s="120" t="s">
        <v>67</v>
      </c>
      <c r="D61" s="146" t="s">
        <v>563</v>
      </c>
      <c r="E61" s="147"/>
      <c r="F61" s="147"/>
      <c r="G61" s="148"/>
      <c r="H61" s="80">
        <v>1792700</v>
      </c>
      <c r="I61" s="81">
        <v>507050</v>
      </c>
      <c r="J61" s="82">
        <f>IF(IF(H61="",0,H61)=0,0,(IF(H61&gt;0,IF(I61&gt;H61,0,H61-I61),IF(I61&gt;H61,H61-I61,0))))</f>
        <v>1285650</v>
      </c>
      <c r="K61" s="118" t="str">
        <f t="shared" si="1"/>
        <v>00020216001100000150</v>
      </c>
      <c r="L61" s="83" t="str">
        <f>C61&amp;D61&amp;G61</f>
        <v>00020216001100000150</v>
      </c>
    </row>
    <row r="62" spans="1:12" ht="21">
      <c r="A62" s="99" t="s">
        <v>564</v>
      </c>
      <c r="B62" s="100" t="s">
        <v>6</v>
      </c>
      <c r="C62" s="101" t="s">
        <v>67</v>
      </c>
      <c r="D62" s="149" t="s">
        <v>565</v>
      </c>
      <c r="E62" s="150"/>
      <c r="F62" s="150"/>
      <c r="G62" s="151"/>
      <c r="H62" s="96">
        <v>1980000</v>
      </c>
      <c r="I62" s="102"/>
      <c r="J62" s="103">
        <v>1980000</v>
      </c>
      <c r="K62" s="117" t="str">
        <f t="shared" si="1"/>
        <v>00020220000000000150</v>
      </c>
      <c r="L62" s="105" t="s">
        <v>566</v>
      </c>
    </row>
    <row r="63" spans="1:12" ht="12.75">
      <c r="A63" s="99" t="s">
        <v>567</v>
      </c>
      <c r="B63" s="100" t="s">
        <v>6</v>
      </c>
      <c r="C63" s="101" t="s">
        <v>67</v>
      </c>
      <c r="D63" s="149" t="s">
        <v>568</v>
      </c>
      <c r="E63" s="150"/>
      <c r="F63" s="150"/>
      <c r="G63" s="151"/>
      <c r="H63" s="96">
        <v>1980000</v>
      </c>
      <c r="I63" s="102"/>
      <c r="J63" s="103">
        <v>1980000</v>
      </c>
      <c r="K63" s="117" t="str">
        <f t="shared" si="1"/>
        <v>00020229999000000150</v>
      </c>
      <c r="L63" s="105" t="s">
        <v>569</v>
      </c>
    </row>
    <row r="64" spans="1:12" s="84" customFormat="1" ht="12.75">
      <c r="A64" s="79" t="s">
        <v>570</v>
      </c>
      <c r="B64" s="78" t="s">
        <v>6</v>
      </c>
      <c r="C64" s="120" t="s">
        <v>67</v>
      </c>
      <c r="D64" s="146" t="s">
        <v>571</v>
      </c>
      <c r="E64" s="147"/>
      <c r="F64" s="147"/>
      <c r="G64" s="148"/>
      <c r="H64" s="80">
        <v>1980000</v>
      </c>
      <c r="I64" s="81"/>
      <c r="J64" s="82">
        <f>IF(IF(H64="",0,H64)=0,0,(IF(H64&gt;0,IF(I64&gt;H64,0,H64-I64),IF(I64&gt;H64,H64-I64,0))))</f>
        <v>1980000</v>
      </c>
      <c r="K64" s="118" t="str">
        <f t="shared" si="1"/>
        <v>00020229999100000150</v>
      </c>
      <c r="L64" s="83" t="str">
        <f>C64&amp;D64&amp;G64</f>
        <v>00020229999100000150</v>
      </c>
    </row>
    <row r="65" spans="1:12" ht="21">
      <c r="A65" s="99" t="s">
        <v>572</v>
      </c>
      <c r="B65" s="100" t="s">
        <v>6</v>
      </c>
      <c r="C65" s="101" t="s">
        <v>67</v>
      </c>
      <c r="D65" s="149" t="s">
        <v>573</v>
      </c>
      <c r="E65" s="150"/>
      <c r="F65" s="150"/>
      <c r="G65" s="151"/>
      <c r="H65" s="96">
        <v>227200</v>
      </c>
      <c r="I65" s="102">
        <v>90400</v>
      </c>
      <c r="J65" s="103">
        <v>136800</v>
      </c>
      <c r="K65" s="117" t="str">
        <f t="shared" si="1"/>
        <v>00020230000000000150</v>
      </c>
      <c r="L65" s="105" t="s">
        <v>574</v>
      </c>
    </row>
    <row r="66" spans="1:12" ht="21">
      <c r="A66" s="99" t="s">
        <v>575</v>
      </c>
      <c r="B66" s="100" t="s">
        <v>6</v>
      </c>
      <c r="C66" s="101" t="s">
        <v>67</v>
      </c>
      <c r="D66" s="149" t="s">
        <v>576</v>
      </c>
      <c r="E66" s="150"/>
      <c r="F66" s="150"/>
      <c r="G66" s="151"/>
      <c r="H66" s="96">
        <v>129400</v>
      </c>
      <c r="I66" s="102">
        <v>64400</v>
      </c>
      <c r="J66" s="103">
        <v>65000</v>
      </c>
      <c r="K66" s="117" t="str">
        <f t="shared" si="1"/>
        <v>00020230024000000150</v>
      </c>
      <c r="L66" s="105" t="s">
        <v>577</v>
      </c>
    </row>
    <row r="67" spans="1:12" s="84" customFormat="1" ht="21">
      <c r="A67" s="79" t="s">
        <v>578</v>
      </c>
      <c r="B67" s="78" t="s">
        <v>6</v>
      </c>
      <c r="C67" s="120" t="s">
        <v>67</v>
      </c>
      <c r="D67" s="146" t="s">
        <v>579</v>
      </c>
      <c r="E67" s="147"/>
      <c r="F67" s="147"/>
      <c r="G67" s="148"/>
      <c r="H67" s="80">
        <v>129400</v>
      </c>
      <c r="I67" s="81">
        <v>64400</v>
      </c>
      <c r="J67" s="82">
        <f>IF(IF(H67="",0,H67)=0,0,(IF(H67&gt;0,IF(I67&gt;H67,0,H67-I67),IF(I67&gt;H67,H67-I67,0))))</f>
        <v>65000</v>
      </c>
      <c r="K67" s="118" t="str">
        <f t="shared" si="1"/>
        <v>00020230024100000150</v>
      </c>
      <c r="L67" s="83" t="str">
        <f>C67&amp;D67&amp;G67</f>
        <v>00020230024100000150</v>
      </c>
    </row>
    <row r="68" spans="1:12" ht="21">
      <c r="A68" s="99" t="s">
        <v>580</v>
      </c>
      <c r="B68" s="100" t="s">
        <v>6</v>
      </c>
      <c r="C68" s="101" t="s">
        <v>67</v>
      </c>
      <c r="D68" s="149" t="s">
        <v>581</v>
      </c>
      <c r="E68" s="150"/>
      <c r="F68" s="150"/>
      <c r="G68" s="151"/>
      <c r="H68" s="96">
        <v>97800</v>
      </c>
      <c r="I68" s="102">
        <v>26000</v>
      </c>
      <c r="J68" s="103">
        <v>71800</v>
      </c>
      <c r="K68" s="117" t="str">
        <f t="shared" si="1"/>
        <v>00020235118000000150</v>
      </c>
      <c r="L68" s="105" t="s">
        <v>582</v>
      </c>
    </row>
    <row r="69" spans="1:12" s="84" customFormat="1" ht="30.75">
      <c r="A69" s="79" t="s">
        <v>583</v>
      </c>
      <c r="B69" s="78" t="s">
        <v>6</v>
      </c>
      <c r="C69" s="120" t="s">
        <v>67</v>
      </c>
      <c r="D69" s="146" t="s">
        <v>584</v>
      </c>
      <c r="E69" s="147"/>
      <c r="F69" s="147"/>
      <c r="G69" s="148"/>
      <c r="H69" s="80">
        <v>97800</v>
      </c>
      <c r="I69" s="81">
        <v>26000</v>
      </c>
      <c r="J69" s="82">
        <f>IF(IF(H69="",0,H69)=0,0,(IF(H69&gt;0,IF(I69&gt;H69,0,H69-I69),IF(I69&gt;H69,H69-I69,0))))</f>
        <v>71800</v>
      </c>
      <c r="K69" s="118" t="str">
        <f t="shared" si="1"/>
        <v>00020235118100000150</v>
      </c>
      <c r="L69" s="83" t="str">
        <f>C69&amp;D69&amp;G69</f>
        <v>00020235118100000150</v>
      </c>
    </row>
    <row r="70" spans="1:12" ht="12.75">
      <c r="A70" s="99" t="s">
        <v>188</v>
      </c>
      <c r="B70" s="100" t="s">
        <v>6</v>
      </c>
      <c r="C70" s="101" t="s">
        <v>67</v>
      </c>
      <c r="D70" s="149" t="s">
        <v>585</v>
      </c>
      <c r="E70" s="150"/>
      <c r="F70" s="150"/>
      <c r="G70" s="151"/>
      <c r="H70" s="96">
        <v>154400</v>
      </c>
      <c r="I70" s="102">
        <v>8600</v>
      </c>
      <c r="J70" s="103">
        <v>145800</v>
      </c>
      <c r="K70" s="117" t="str">
        <f t="shared" si="1"/>
        <v>00020240000000000150</v>
      </c>
      <c r="L70" s="105" t="s">
        <v>586</v>
      </c>
    </row>
    <row r="71" spans="1:12" ht="41.25">
      <c r="A71" s="99" t="s">
        <v>587</v>
      </c>
      <c r="B71" s="100" t="s">
        <v>6</v>
      </c>
      <c r="C71" s="101" t="s">
        <v>67</v>
      </c>
      <c r="D71" s="149" t="s">
        <v>588</v>
      </c>
      <c r="E71" s="150"/>
      <c r="F71" s="150"/>
      <c r="G71" s="151"/>
      <c r="H71" s="96">
        <v>154400</v>
      </c>
      <c r="I71" s="102">
        <v>8600</v>
      </c>
      <c r="J71" s="103">
        <v>145800</v>
      </c>
      <c r="K71" s="117" t="str">
        <f t="shared" si="1"/>
        <v>00020240014000000150</v>
      </c>
      <c r="L71" s="105" t="s">
        <v>589</v>
      </c>
    </row>
    <row r="72" spans="1:12" s="84" customFormat="1" ht="51">
      <c r="A72" s="79" t="s">
        <v>590</v>
      </c>
      <c r="B72" s="78" t="s">
        <v>6</v>
      </c>
      <c r="C72" s="120" t="s">
        <v>67</v>
      </c>
      <c r="D72" s="146" t="s">
        <v>591</v>
      </c>
      <c r="E72" s="147"/>
      <c r="F72" s="147"/>
      <c r="G72" s="148"/>
      <c r="H72" s="80">
        <v>154400</v>
      </c>
      <c r="I72" s="81">
        <v>8600</v>
      </c>
      <c r="J72" s="82">
        <f>IF(IF(H72="",0,H72)=0,0,(IF(H72&gt;0,IF(I72&gt;H72,0,H72-I72),IF(I72&gt;H72,H72-I72,0))))</f>
        <v>145800</v>
      </c>
      <c r="K72" s="118" t="str">
        <f t="shared" si="1"/>
        <v>00020240014100000150</v>
      </c>
      <c r="L72" s="83" t="str">
        <f>C72&amp;D72&amp;G72</f>
        <v>00020240014100000150</v>
      </c>
    </row>
    <row r="73" spans="1:11" ht="3.75" customHeight="1" hidden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5"/>
    </row>
    <row r="74" spans="1:11" ht="12.75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1" ht="12.75" customHeight="1">
      <c r="A75" s="174" t="s">
        <v>24</v>
      </c>
      <c r="B75" s="174"/>
      <c r="C75" s="174"/>
      <c r="D75" s="174"/>
      <c r="E75" s="174"/>
      <c r="F75" s="174"/>
      <c r="G75" s="174"/>
      <c r="H75" s="174"/>
      <c r="I75" s="174"/>
      <c r="J75" s="174"/>
      <c r="K75" s="112"/>
    </row>
    <row r="76" spans="1:11" ht="12.75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1" ht="12.75" customHeight="1">
      <c r="A77" s="162" t="s">
        <v>38</v>
      </c>
      <c r="B77" s="162" t="s">
        <v>39</v>
      </c>
      <c r="C77" s="175" t="s">
        <v>43</v>
      </c>
      <c r="D77" s="176"/>
      <c r="E77" s="176"/>
      <c r="F77" s="176"/>
      <c r="G77" s="177"/>
      <c r="H77" s="162" t="s">
        <v>41</v>
      </c>
      <c r="I77" s="162" t="s">
        <v>23</v>
      </c>
      <c r="J77" s="162" t="s">
        <v>42</v>
      </c>
      <c r="K77" s="113"/>
    </row>
    <row r="78" spans="1:11" ht="12.75">
      <c r="A78" s="163"/>
      <c r="B78" s="163"/>
      <c r="C78" s="178"/>
      <c r="D78" s="179"/>
      <c r="E78" s="179"/>
      <c r="F78" s="179"/>
      <c r="G78" s="180"/>
      <c r="H78" s="163"/>
      <c r="I78" s="163"/>
      <c r="J78" s="163"/>
      <c r="K78" s="113"/>
    </row>
    <row r="79" spans="1:11" ht="12.75">
      <c r="A79" s="164"/>
      <c r="B79" s="164"/>
      <c r="C79" s="181"/>
      <c r="D79" s="182"/>
      <c r="E79" s="182"/>
      <c r="F79" s="182"/>
      <c r="G79" s="183"/>
      <c r="H79" s="164"/>
      <c r="I79" s="164"/>
      <c r="J79" s="164"/>
      <c r="K79" s="113"/>
    </row>
    <row r="80" spans="1:11" ht="13.5" thickBot="1">
      <c r="A80" s="70">
        <v>1</v>
      </c>
      <c r="B80" s="12">
        <v>2</v>
      </c>
      <c r="C80" s="171">
        <v>3</v>
      </c>
      <c r="D80" s="172"/>
      <c r="E80" s="172"/>
      <c r="F80" s="172"/>
      <c r="G80" s="173"/>
      <c r="H80" s="13" t="s">
        <v>2</v>
      </c>
      <c r="I80" s="13" t="s">
        <v>25</v>
      </c>
      <c r="J80" s="13" t="s">
        <v>26</v>
      </c>
      <c r="K80" s="114"/>
    </row>
    <row r="81" spans="1:10" ht="12.75">
      <c r="A81" s="71" t="s">
        <v>5</v>
      </c>
      <c r="B81" s="38" t="s">
        <v>7</v>
      </c>
      <c r="C81" s="184" t="s">
        <v>17</v>
      </c>
      <c r="D81" s="185"/>
      <c r="E81" s="185"/>
      <c r="F81" s="185"/>
      <c r="G81" s="186"/>
      <c r="H81" s="52">
        <v>11336400</v>
      </c>
      <c r="I81" s="52">
        <v>2613416.78</v>
      </c>
      <c r="J81" s="104">
        <v>8722983.22</v>
      </c>
    </row>
    <row r="82" spans="1:10" ht="12.75" customHeight="1">
      <c r="A82" s="73" t="s">
        <v>4</v>
      </c>
      <c r="B82" s="50"/>
      <c r="C82" s="187"/>
      <c r="D82" s="188"/>
      <c r="E82" s="188"/>
      <c r="F82" s="188"/>
      <c r="G82" s="189"/>
      <c r="H82" s="59"/>
      <c r="I82" s="60"/>
      <c r="J82" s="61"/>
    </row>
    <row r="83" spans="1:12" ht="12.75">
      <c r="A83" s="99" t="s">
        <v>89</v>
      </c>
      <c r="B83" s="100" t="s">
        <v>7</v>
      </c>
      <c r="C83" s="101" t="s">
        <v>67</v>
      </c>
      <c r="D83" s="123" t="s">
        <v>92</v>
      </c>
      <c r="E83" s="149" t="s">
        <v>91</v>
      </c>
      <c r="F83" s="152"/>
      <c r="G83" s="128" t="s">
        <v>67</v>
      </c>
      <c r="H83" s="96">
        <v>4483700</v>
      </c>
      <c r="I83" s="102">
        <v>1092015.67</v>
      </c>
      <c r="J83" s="103">
        <v>3391684.33</v>
      </c>
      <c r="K83" s="117" t="str">
        <f aca="true" t="shared" si="2" ref="K83:K146">C83&amp;D83&amp;E83&amp;F83&amp;G83</f>
        <v>00001000000000000000</v>
      </c>
      <c r="L83" s="106" t="s">
        <v>90</v>
      </c>
    </row>
    <row r="84" spans="1:12" ht="21">
      <c r="A84" s="99" t="s">
        <v>93</v>
      </c>
      <c r="B84" s="100" t="s">
        <v>7</v>
      </c>
      <c r="C84" s="101" t="s">
        <v>67</v>
      </c>
      <c r="D84" s="123" t="s">
        <v>95</v>
      </c>
      <c r="E84" s="149" t="s">
        <v>91</v>
      </c>
      <c r="F84" s="152"/>
      <c r="G84" s="128" t="s">
        <v>67</v>
      </c>
      <c r="H84" s="96">
        <v>674500</v>
      </c>
      <c r="I84" s="102">
        <v>139694.23</v>
      </c>
      <c r="J84" s="103">
        <v>534805.77</v>
      </c>
      <c r="K84" s="117" t="str">
        <f t="shared" si="2"/>
        <v>00001020000000000000</v>
      </c>
      <c r="L84" s="106" t="s">
        <v>94</v>
      </c>
    </row>
    <row r="85" spans="1:12" ht="30.75">
      <c r="A85" s="99" t="s">
        <v>96</v>
      </c>
      <c r="B85" s="100" t="s">
        <v>7</v>
      </c>
      <c r="C85" s="101" t="s">
        <v>67</v>
      </c>
      <c r="D85" s="123" t="s">
        <v>95</v>
      </c>
      <c r="E85" s="149" t="s">
        <v>98</v>
      </c>
      <c r="F85" s="152"/>
      <c r="G85" s="128" t="s">
        <v>67</v>
      </c>
      <c r="H85" s="96">
        <v>674500</v>
      </c>
      <c r="I85" s="102">
        <v>139694.23</v>
      </c>
      <c r="J85" s="103">
        <v>534805.77</v>
      </c>
      <c r="K85" s="117" t="str">
        <f t="shared" si="2"/>
        <v>00001020100000000000</v>
      </c>
      <c r="L85" s="106" t="s">
        <v>97</v>
      </c>
    </row>
    <row r="86" spans="1:12" ht="30.75">
      <c r="A86" s="99" t="s">
        <v>99</v>
      </c>
      <c r="B86" s="100" t="s">
        <v>7</v>
      </c>
      <c r="C86" s="101" t="s">
        <v>67</v>
      </c>
      <c r="D86" s="123" t="s">
        <v>95</v>
      </c>
      <c r="E86" s="149" t="s">
        <v>101</v>
      </c>
      <c r="F86" s="152"/>
      <c r="G86" s="128" t="s">
        <v>67</v>
      </c>
      <c r="H86" s="96">
        <v>674500</v>
      </c>
      <c r="I86" s="102">
        <v>139694.23</v>
      </c>
      <c r="J86" s="103">
        <v>534805.77</v>
      </c>
      <c r="K86" s="117" t="str">
        <f t="shared" si="2"/>
        <v>00001020110000000000</v>
      </c>
      <c r="L86" s="106" t="s">
        <v>100</v>
      </c>
    </row>
    <row r="87" spans="1:12" ht="41.25">
      <c r="A87" s="99" t="s">
        <v>102</v>
      </c>
      <c r="B87" s="100" t="s">
        <v>7</v>
      </c>
      <c r="C87" s="101" t="s">
        <v>67</v>
      </c>
      <c r="D87" s="123" t="s">
        <v>95</v>
      </c>
      <c r="E87" s="149" t="s">
        <v>104</v>
      </c>
      <c r="F87" s="152"/>
      <c r="G87" s="128" t="s">
        <v>67</v>
      </c>
      <c r="H87" s="96">
        <v>674500</v>
      </c>
      <c r="I87" s="102">
        <v>139694.23</v>
      </c>
      <c r="J87" s="103">
        <v>534805.77</v>
      </c>
      <c r="K87" s="117" t="str">
        <f t="shared" si="2"/>
        <v>00001020110500000000</v>
      </c>
      <c r="L87" s="106" t="s">
        <v>103</v>
      </c>
    </row>
    <row r="88" spans="1:12" ht="21">
      <c r="A88" s="99" t="s">
        <v>105</v>
      </c>
      <c r="B88" s="100" t="s">
        <v>7</v>
      </c>
      <c r="C88" s="101" t="s">
        <v>67</v>
      </c>
      <c r="D88" s="123" t="s">
        <v>95</v>
      </c>
      <c r="E88" s="149" t="s">
        <v>107</v>
      </c>
      <c r="F88" s="152"/>
      <c r="G88" s="128" t="s">
        <v>67</v>
      </c>
      <c r="H88" s="96">
        <v>674500</v>
      </c>
      <c r="I88" s="102">
        <v>139694.23</v>
      </c>
      <c r="J88" s="103">
        <v>534805.77</v>
      </c>
      <c r="K88" s="117" t="str">
        <f t="shared" si="2"/>
        <v>00001020110520160000</v>
      </c>
      <c r="L88" s="106" t="s">
        <v>106</v>
      </c>
    </row>
    <row r="89" spans="1:12" ht="41.25">
      <c r="A89" s="99" t="s">
        <v>108</v>
      </c>
      <c r="B89" s="100" t="s">
        <v>7</v>
      </c>
      <c r="C89" s="101" t="s">
        <v>67</v>
      </c>
      <c r="D89" s="123" t="s">
        <v>95</v>
      </c>
      <c r="E89" s="149" t="s">
        <v>107</v>
      </c>
      <c r="F89" s="152"/>
      <c r="G89" s="128" t="s">
        <v>110</v>
      </c>
      <c r="H89" s="96">
        <v>674500</v>
      </c>
      <c r="I89" s="102">
        <v>139694.23</v>
      </c>
      <c r="J89" s="103">
        <v>534805.77</v>
      </c>
      <c r="K89" s="117" t="str">
        <f t="shared" si="2"/>
        <v>00001020110520160100</v>
      </c>
      <c r="L89" s="106" t="s">
        <v>109</v>
      </c>
    </row>
    <row r="90" spans="1:12" ht="21">
      <c r="A90" s="99" t="s">
        <v>111</v>
      </c>
      <c r="B90" s="100" t="s">
        <v>7</v>
      </c>
      <c r="C90" s="101" t="s">
        <v>67</v>
      </c>
      <c r="D90" s="123" t="s">
        <v>95</v>
      </c>
      <c r="E90" s="149" t="s">
        <v>107</v>
      </c>
      <c r="F90" s="152"/>
      <c r="G90" s="128" t="s">
        <v>113</v>
      </c>
      <c r="H90" s="96">
        <v>674500</v>
      </c>
      <c r="I90" s="102">
        <v>139694.23</v>
      </c>
      <c r="J90" s="103">
        <v>534805.77</v>
      </c>
      <c r="K90" s="117" t="str">
        <f t="shared" si="2"/>
        <v>00001020110520160120</v>
      </c>
      <c r="L90" s="106" t="s">
        <v>112</v>
      </c>
    </row>
    <row r="91" spans="1:12" s="84" customFormat="1" ht="12.75">
      <c r="A91" s="79" t="s">
        <v>114</v>
      </c>
      <c r="B91" s="78" t="s">
        <v>7</v>
      </c>
      <c r="C91" s="120" t="s">
        <v>67</v>
      </c>
      <c r="D91" s="124" t="s">
        <v>95</v>
      </c>
      <c r="E91" s="146" t="s">
        <v>107</v>
      </c>
      <c r="F91" s="153"/>
      <c r="G91" s="121" t="s">
        <v>115</v>
      </c>
      <c r="H91" s="80">
        <v>488200</v>
      </c>
      <c r="I91" s="81">
        <v>112565.53</v>
      </c>
      <c r="J91" s="82">
        <f>IF(IF(H91="",0,H91)=0,0,(IF(H91&gt;0,IF(I91&gt;H91,0,H91-I91),IF(I91&gt;H91,H91-I91,0))))</f>
        <v>375634.47</v>
      </c>
      <c r="K91" s="117" t="str">
        <f t="shared" si="2"/>
        <v>00001020110520160121</v>
      </c>
      <c r="L91" s="83" t="str">
        <f>C91&amp;D91&amp;E91&amp;F91&amp;G91</f>
        <v>00001020110520160121</v>
      </c>
    </row>
    <row r="92" spans="1:12" s="84" customFormat="1" ht="21">
      <c r="A92" s="79" t="s">
        <v>116</v>
      </c>
      <c r="B92" s="78" t="s">
        <v>7</v>
      </c>
      <c r="C92" s="120" t="s">
        <v>67</v>
      </c>
      <c r="D92" s="124" t="s">
        <v>95</v>
      </c>
      <c r="E92" s="146" t="s">
        <v>107</v>
      </c>
      <c r="F92" s="153"/>
      <c r="G92" s="121" t="s">
        <v>117</v>
      </c>
      <c r="H92" s="80">
        <v>40100</v>
      </c>
      <c r="I92" s="81"/>
      <c r="J92" s="82">
        <f>IF(IF(H92="",0,H92)=0,0,(IF(H92&gt;0,IF(I92&gt;H92,0,H92-I92),IF(I92&gt;H92,H92-I92,0))))</f>
        <v>40100</v>
      </c>
      <c r="K92" s="117" t="str">
        <f t="shared" si="2"/>
        <v>00001020110520160122</v>
      </c>
      <c r="L92" s="83" t="str">
        <f>C92&amp;D92&amp;E92&amp;F92&amp;G92</f>
        <v>00001020110520160122</v>
      </c>
    </row>
    <row r="93" spans="1:12" s="84" customFormat="1" ht="30.75">
      <c r="A93" s="79" t="s">
        <v>118</v>
      </c>
      <c r="B93" s="78" t="s">
        <v>7</v>
      </c>
      <c r="C93" s="120" t="s">
        <v>67</v>
      </c>
      <c r="D93" s="124" t="s">
        <v>95</v>
      </c>
      <c r="E93" s="146" t="s">
        <v>107</v>
      </c>
      <c r="F93" s="153"/>
      <c r="G93" s="121" t="s">
        <v>119</v>
      </c>
      <c r="H93" s="80">
        <v>146200</v>
      </c>
      <c r="I93" s="81">
        <v>27128.7</v>
      </c>
      <c r="J93" s="82">
        <f>IF(IF(H93="",0,H93)=0,0,(IF(H93&gt;0,IF(I93&gt;H93,0,H93-I93),IF(I93&gt;H93,H93-I93,0))))</f>
        <v>119071.3</v>
      </c>
      <c r="K93" s="117" t="str">
        <f t="shared" si="2"/>
        <v>00001020110520160129</v>
      </c>
      <c r="L93" s="83" t="str">
        <f>C93&amp;D93&amp;E93&amp;F93&amp;G93</f>
        <v>00001020110520160129</v>
      </c>
    </row>
    <row r="94" spans="1:12" ht="30.75">
      <c r="A94" s="99" t="s">
        <v>120</v>
      </c>
      <c r="B94" s="100" t="s">
        <v>7</v>
      </c>
      <c r="C94" s="101" t="s">
        <v>67</v>
      </c>
      <c r="D94" s="123" t="s">
        <v>122</v>
      </c>
      <c r="E94" s="149" t="s">
        <v>91</v>
      </c>
      <c r="F94" s="152"/>
      <c r="G94" s="128" t="s">
        <v>67</v>
      </c>
      <c r="H94" s="96">
        <v>3456398</v>
      </c>
      <c r="I94" s="102">
        <v>918530</v>
      </c>
      <c r="J94" s="103">
        <v>2537868</v>
      </c>
      <c r="K94" s="117" t="str">
        <f t="shared" si="2"/>
        <v>00001040000000000000</v>
      </c>
      <c r="L94" s="106" t="s">
        <v>121</v>
      </c>
    </row>
    <row r="95" spans="1:12" ht="30.75">
      <c r="A95" s="99" t="s">
        <v>96</v>
      </c>
      <c r="B95" s="100" t="s">
        <v>7</v>
      </c>
      <c r="C95" s="101" t="s">
        <v>67</v>
      </c>
      <c r="D95" s="123" t="s">
        <v>122</v>
      </c>
      <c r="E95" s="149" t="s">
        <v>98</v>
      </c>
      <c r="F95" s="152"/>
      <c r="G95" s="128" t="s">
        <v>67</v>
      </c>
      <c r="H95" s="96">
        <v>3314398</v>
      </c>
      <c r="I95" s="102">
        <v>892919.3</v>
      </c>
      <c r="J95" s="103">
        <v>2421478.7</v>
      </c>
      <c r="K95" s="117" t="str">
        <f t="shared" si="2"/>
        <v>00001040100000000000</v>
      </c>
      <c r="L95" s="106" t="s">
        <v>123</v>
      </c>
    </row>
    <row r="96" spans="1:12" ht="30.75">
      <c r="A96" s="99" t="s">
        <v>99</v>
      </c>
      <c r="B96" s="100" t="s">
        <v>7</v>
      </c>
      <c r="C96" s="101" t="s">
        <v>67</v>
      </c>
      <c r="D96" s="123" t="s">
        <v>122</v>
      </c>
      <c r="E96" s="149" t="s">
        <v>101</v>
      </c>
      <c r="F96" s="152"/>
      <c r="G96" s="128" t="s">
        <v>67</v>
      </c>
      <c r="H96" s="96">
        <v>3314398</v>
      </c>
      <c r="I96" s="102">
        <v>892919.3</v>
      </c>
      <c r="J96" s="103">
        <v>2421478.7</v>
      </c>
      <c r="K96" s="117" t="str">
        <f t="shared" si="2"/>
        <v>00001040110000000000</v>
      </c>
      <c r="L96" s="106" t="s">
        <v>124</v>
      </c>
    </row>
    <row r="97" spans="1:12" ht="41.25">
      <c r="A97" s="99" t="s">
        <v>102</v>
      </c>
      <c r="B97" s="100" t="s">
        <v>7</v>
      </c>
      <c r="C97" s="101" t="s">
        <v>67</v>
      </c>
      <c r="D97" s="123" t="s">
        <v>122</v>
      </c>
      <c r="E97" s="149" t="s">
        <v>104</v>
      </c>
      <c r="F97" s="152"/>
      <c r="G97" s="128" t="s">
        <v>67</v>
      </c>
      <c r="H97" s="96">
        <v>3314398</v>
      </c>
      <c r="I97" s="102">
        <v>892919.3</v>
      </c>
      <c r="J97" s="103">
        <v>2421478.7</v>
      </c>
      <c r="K97" s="117" t="str">
        <f t="shared" si="2"/>
        <v>00001040110500000000</v>
      </c>
      <c r="L97" s="106" t="s">
        <v>125</v>
      </c>
    </row>
    <row r="98" spans="1:12" ht="30.75">
      <c r="A98" s="99" t="s">
        <v>126</v>
      </c>
      <c r="B98" s="100" t="s">
        <v>7</v>
      </c>
      <c r="C98" s="101" t="s">
        <v>67</v>
      </c>
      <c r="D98" s="123" t="s">
        <v>122</v>
      </c>
      <c r="E98" s="149" t="s">
        <v>128</v>
      </c>
      <c r="F98" s="152"/>
      <c r="G98" s="128" t="s">
        <v>67</v>
      </c>
      <c r="H98" s="96">
        <v>3314398</v>
      </c>
      <c r="I98" s="102">
        <v>892919.3</v>
      </c>
      <c r="J98" s="103">
        <v>2421478.7</v>
      </c>
      <c r="K98" s="117" t="str">
        <f t="shared" si="2"/>
        <v>00001040110520170000</v>
      </c>
      <c r="L98" s="106" t="s">
        <v>127</v>
      </c>
    </row>
    <row r="99" spans="1:12" ht="41.25">
      <c r="A99" s="99" t="s">
        <v>108</v>
      </c>
      <c r="B99" s="100" t="s">
        <v>7</v>
      </c>
      <c r="C99" s="101" t="s">
        <v>67</v>
      </c>
      <c r="D99" s="123" t="s">
        <v>122</v>
      </c>
      <c r="E99" s="149" t="s">
        <v>128</v>
      </c>
      <c r="F99" s="152"/>
      <c r="G99" s="128" t="s">
        <v>110</v>
      </c>
      <c r="H99" s="96">
        <v>2564398</v>
      </c>
      <c r="I99" s="102">
        <v>563534.91</v>
      </c>
      <c r="J99" s="103">
        <v>2000863.09</v>
      </c>
      <c r="K99" s="117" t="str">
        <f t="shared" si="2"/>
        <v>00001040110520170100</v>
      </c>
      <c r="L99" s="106" t="s">
        <v>129</v>
      </c>
    </row>
    <row r="100" spans="1:12" ht="21">
      <c r="A100" s="99" t="s">
        <v>111</v>
      </c>
      <c r="B100" s="100" t="s">
        <v>7</v>
      </c>
      <c r="C100" s="101" t="s">
        <v>67</v>
      </c>
      <c r="D100" s="123" t="s">
        <v>122</v>
      </c>
      <c r="E100" s="149" t="s">
        <v>128</v>
      </c>
      <c r="F100" s="152"/>
      <c r="G100" s="128" t="s">
        <v>113</v>
      </c>
      <c r="H100" s="96">
        <v>2564398</v>
      </c>
      <c r="I100" s="102">
        <v>563534.91</v>
      </c>
      <c r="J100" s="103">
        <v>2000863.09</v>
      </c>
      <c r="K100" s="117" t="str">
        <f t="shared" si="2"/>
        <v>00001040110520170120</v>
      </c>
      <c r="L100" s="106" t="s">
        <v>130</v>
      </c>
    </row>
    <row r="101" spans="1:12" s="84" customFormat="1" ht="12.75">
      <c r="A101" s="79" t="s">
        <v>114</v>
      </c>
      <c r="B101" s="78" t="s">
        <v>7</v>
      </c>
      <c r="C101" s="120" t="s">
        <v>67</v>
      </c>
      <c r="D101" s="124" t="s">
        <v>122</v>
      </c>
      <c r="E101" s="146" t="s">
        <v>128</v>
      </c>
      <c r="F101" s="153"/>
      <c r="G101" s="121" t="s">
        <v>115</v>
      </c>
      <c r="H101" s="80">
        <v>1878548</v>
      </c>
      <c r="I101" s="81">
        <v>445557.16</v>
      </c>
      <c r="J101" s="82">
        <f>IF(IF(H101="",0,H101)=0,0,(IF(H101&gt;0,IF(I101&gt;H101,0,H101-I101),IF(I101&gt;H101,H101-I101,0))))</f>
        <v>1432990.84</v>
      </c>
      <c r="K101" s="117" t="str">
        <f t="shared" si="2"/>
        <v>00001040110520170121</v>
      </c>
      <c r="L101" s="83" t="str">
        <f>C101&amp;D101&amp;E101&amp;F101&amp;G101</f>
        <v>00001040110520170121</v>
      </c>
    </row>
    <row r="102" spans="1:12" s="84" customFormat="1" ht="21">
      <c r="A102" s="79" t="s">
        <v>116</v>
      </c>
      <c r="B102" s="78" t="s">
        <v>7</v>
      </c>
      <c r="C102" s="120" t="s">
        <v>67</v>
      </c>
      <c r="D102" s="124" t="s">
        <v>122</v>
      </c>
      <c r="E102" s="146" t="s">
        <v>128</v>
      </c>
      <c r="F102" s="153"/>
      <c r="G102" s="121" t="s">
        <v>117</v>
      </c>
      <c r="H102" s="80">
        <v>120300</v>
      </c>
      <c r="I102" s="81"/>
      <c r="J102" s="82">
        <f>IF(IF(H102="",0,H102)=0,0,(IF(H102&gt;0,IF(I102&gt;H102,0,H102-I102),IF(I102&gt;H102,H102-I102,0))))</f>
        <v>120300</v>
      </c>
      <c r="K102" s="117" t="str">
        <f t="shared" si="2"/>
        <v>00001040110520170122</v>
      </c>
      <c r="L102" s="83" t="str">
        <f>C102&amp;D102&amp;E102&amp;F102&amp;G102</f>
        <v>00001040110520170122</v>
      </c>
    </row>
    <row r="103" spans="1:12" s="84" customFormat="1" ht="30.75">
      <c r="A103" s="79" t="s">
        <v>118</v>
      </c>
      <c r="B103" s="78" t="s">
        <v>7</v>
      </c>
      <c r="C103" s="120" t="s">
        <v>67</v>
      </c>
      <c r="D103" s="124" t="s">
        <v>122</v>
      </c>
      <c r="E103" s="146" t="s">
        <v>128</v>
      </c>
      <c r="F103" s="153"/>
      <c r="G103" s="121" t="s">
        <v>119</v>
      </c>
      <c r="H103" s="80">
        <v>565550</v>
      </c>
      <c r="I103" s="81">
        <v>117977.75</v>
      </c>
      <c r="J103" s="82">
        <f>IF(IF(H103="",0,H103)=0,0,(IF(H103&gt;0,IF(I103&gt;H103,0,H103-I103),IF(I103&gt;H103,H103-I103,0))))</f>
        <v>447572.25</v>
      </c>
      <c r="K103" s="117" t="str">
        <f t="shared" si="2"/>
        <v>00001040110520170129</v>
      </c>
      <c r="L103" s="83" t="str">
        <f>C103&amp;D103&amp;E103&amp;F103&amp;G103</f>
        <v>00001040110520170129</v>
      </c>
    </row>
    <row r="104" spans="1:12" ht="21">
      <c r="A104" s="99" t="s">
        <v>131</v>
      </c>
      <c r="B104" s="100" t="s">
        <v>7</v>
      </c>
      <c r="C104" s="101" t="s">
        <v>67</v>
      </c>
      <c r="D104" s="123" t="s">
        <v>122</v>
      </c>
      <c r="E104" s="149" t="s">
        <v>128</v>
      </c>
      <c r="F104" s="152"/>
      <c r="G104" s="128" t="s">
        <v>7</v>
      </c>
      <c r="H104" s="96">
        <v>700000</v>
      </c>
      <c r="I104" s="102">
        <v>324529.89</v>
      </c>
      <c r="J104" s="103">
        <v>375470.11</v>
      </c>
      <c r="K104" s="117" t="str">
        <f t="shared" si="2"/>
        <v>00001040110520170200</v>
      </c>
      <c r="L104" s="106" t="s">
        <v>132</v>
      </c>
    </row>
    <row r="105" spans="1:12" ht="21">
      <c r="A105" s="99" t="s">
        <v>133</v>
      </c>
      <c r="B105" s="100" t="s">
        <v>7</v>
      </c>
      <c r="C105" s="101" t="s">
        <v>67</v>
      </c>
      <c r="D105" s="123" t="s">
        <v>122</v>
      </c>
      <c r="E105" s="149" t="s">
        <v>128</v>
      </c>
      <c r="F105" s="152"/>
      <c r="G105" s="128" t="s">
        <v>135</v>
      </c>
      <c r="H105" s="96">
        <v>700000</v>
      </c>
      <c r="I105" s="102">
        <v>324529.89</v>
      </c>
      <c r="J105" s="103">
        <v>375470.11</v>
      </c>
      <c r="K105" s="117" t="str">
        <f t="shared" si="2"/>
        <v>00001040110520170240</v>
      </c>
      <c r="L105" s="106" t="s">
        <v>134</v>
      </c>
    </row>
    <row r="106" spans="1:12" s="84" customFormat="1" ht="12.75">
      <c r="A106" s="79" t="s">
        <v>136</v>
      </c>
      <c r="B106" s="78" t="s">
        <v>7</v>
      </c>
      <c r="C106" s="120" t="s">
        <v>67</v>
      </c>
      <c r="D106" s="124" t="s">
        <v>122</v>
      </c>
      <c r="E106" s="146" t="s">
        <v>128</v>
      </c>
      <c r="F106" s="153"/>
      <c r="G106" s="121" t="s">
        <v>137</v>
      </c>
      <c r="H106" s="80">
        <v>421500</v>
      </c>
      <c r="I106" s="81">
        <v>161182.87</v>
      </c>
      <c r="J106" s="82">
        <f>IF(IF(H106="",0,H106)=0,0,(IF(H106&gt;0,IF(I106&gt;H106,0,H106-I106),IF(I106&gt;H106,H106-I106,0))))</f>
        <v>260317.13</v>
      </c>
      <c r="K106" s="117" t="str">
        <f t="shared" si="2"/>
        <v>00001040110520170244</v>
      </c>
      <c r="L106" s="83" t="str">
        <f>C106&amp;D106&amp;E106&amp;F106&amp;G106</f>
        <v>00001040110520170244</v>
      </c>
    </row>
    <row r="107" spans="1:12" s="84" customFormat="1" ht="12.75">
      <c r="A107" s="79" t="s">
        <v>138</v>
      </c>
      <c r="B107" s="78" t="s">
        <v>7</v>
      </c>
      <c r="C107" s="120" t="s">
        <v>67</v>
      </c>
      <c r="D107" s="124" t="s">
        <v>122</v>
      </c>
      <c r="E107" s="146" t="s">
        <v>128</v>
      </c>
      <c r="F107" s="153"/>
      <c r="G107" s="121" t="s">
        <v>139</v>
      </c>
      <c r="H107" s="80">
        <v>278500</v>
      </c>
      <c r="I107" s="81">
        <v>163347.02</v>
      </c>
      <c r="J107" s="82">
        <f>IF(IF(H107="",0,H107)=0,0,(IF(H107&gt;0,IF(I107&gt;H107,0,H107-I107),IF(I107&gt;H107,H107-I107,0))))</f>
        <v>115152.98</v>
      </c>
      <c r="K107" s="117" t="str">
        <f t="shared" si="2"/>
        <v>00001040110520170247</v>
      </c>
      <c r="L107" s="83" t="str">
        <f>C107&amp;D107&amp;E107&amp;F107&amp;G107</f>
        <v>00001040110520170247</v>
      </c>
    </row>
    <row r="108" spans="1:12" ht="12.75">
      <c r="A108" s="99" t="s">
        <v>140</v>
      </c>
      <c r="B108" s="100" t="s">
        <v>7</v>
      </c>
      <c r="C108" s="101" t="s">
        <v>67</v>
      </c>
      <c r="D108" s="123" t="s">
        <v>122</v>
      </c>
      <c r="E108" s="149" t="s">
        <v>128</v>
      </c>
      <c r="F108" s="152"/>
      <c r="G108" s="128" t="s">
        <v>142</v>
      </c>
      <c r="H108" s="96">
        <v>50000</v>
      </c>
      <c r="I108" s="102">
        <v>4854.5</v>
      </c>
      <c r="J108" s="103">
        <v>45145.5</v>
      </c>
      <c r="K108" s="117" t="str">
        <f t="shared" si="2"/>
        <v>00001040110520170800</v>
      </c>
      <c r="L108" s="106" t="s">
        <v>141</v>
      </c>
    </row>
    <row r="109" spans="1:12" ht="12.75">
      <c r="A109" s="99" t="s">
        <v>143</v>
      </c>
      <c r="B109" s="100" t="s">
        <v>7</v>
      </c>
      <c r="C109" s="101" t="s">
        <v>67</v>
      </c>
      <c r="D109" s="123" t="s">
        <v>122</v>
      </c>
      <c r="E109" s="149" t="s">
        <v>128</v>
      </c>
      <c r="F109" s="152"/>
      <c r="G109" s="128" t="s">
        <v>145</v>
      </c>
      <c r="H109" s="96">
        <v>50000</v>
      </c>
      <c r="I109" s="102">
        <v>4854.5</v>
      </c>
      <c r="J109" s="103">
        <v>45145.5</v>
      </c>
      <c r="K109" s="117" t="str">
        <f t="shared" si="2"/>
        <v>00001040110520170850</v>
      </c>
      <c r="L109" s="106" t="s">
        <v>144</v>
      </c>
    </row>
    <row r="110" spans="1:12" s="84" customFormat="1" ht="12.75">
      <c r="A110" s="79" t="s">
        <v>146</v>
      </c>
      <c r="B110" s="78" t="s">
        <v>7</v>
      </c>
      <c r="C110" s="120" t="s">
        <v>67</v>
      </c>
      <c r="D110" s="124" t="s">
        <v>122</v>
      </c>
      <c r="E110" s="146" t="s">
        <v>128</v>
      </c>
      <c r="F110" s="153"/>
      <c r="G110" s="121" t="s">
        <v>147</v>
      </c>
      <c r="H110" s="80">
        <v>12200</v>
      </c>
      <c r="I110" s="81"/>
      <c r="J110" s="82">
        <f>IF(IF(H110="",0,H110)=0,0,(IF(H110&gt;0,IF(I110&gt;H110,0,H110-I110),IF(I110&gt;H110,H110-I110,0))))</f>
        <v>12200</v>
      </c>
      <c r="K110" s="117" t="str">
        <f t="shared" si="2"/>
        <v>00001040110520170851</v>
      </c>
      <c r="L110" s="83" t="str">
        <f>C110&amp;D110&amp;E110&amp;F110&amp;G110</f>
        <v>00001040110520170851</v>
      </c>
    </row>
    <row r="111" spans="1:12" s="84" customFormat="1" ht="12.75">
      <c r="A111" s="79" t="s">
        <v>148</v>
      </c>
      <c r="B111" s="78" t="s">
        <v>7</v>
      </c>
      <c r="C111" s="120" t="s">
        <v>67</v>
      </c>
      <c r="D111" s="124" t="s">
        <v>122</v>
      </c>
      <c r="E111" s="146" t="s">
        <v>128</v>
      </c>
      <c r="F111" s="153"/>
      <c r="G111" s="121" t="s">
        <v>149</v>
      </c>
      <c r="H111" s="80">
        <v>1800</v>
      </c>
      <c r="I111" s="81"/>
      <c r="J111" s="82">
        <f>IF(IF(H111="",0,H111)=0,0,(IF(H111&gt;0,IF(I111&gt;H111,0,H111-I111),IF(I111&gt;H111,H111-I111,0))))</f>
        <v>1800</v>
      </c>
      <c r="K111" s="117" t="str">
        <f t="shared" si="2"/>
        <v>00001040110520170852</v>
      </c>
      <c r="L111" s="83" t="str">
        <f>C111&amp;D111&amp;E111&amp;F111&amp;G111</f>
        <v>00001040110520170852</v>
      </c>
    </row>
    <row r="112" spans="1:12" s="84" customFormat="1" ht="12.75">
      <c r="A112" s="79" t="s">
        <v>150</v>
      </c>
      <c r="B112" s="78" t="s">
        <v>7</v>
      </c>
      <c r="C112" s="120" t="s">
        <v>67</v>
      </c>
      <c r="D112" s="124" t="s">
        <v>122</v>
      </c>
      <c r="E112" s="146" t="s">
        <v>128</v>
      </c>
      <c r="F112" s="153"/>
      <c r="G112" s="121" t="s">
        <v>151</v>
      </c>
      <c r="H112" s="80">
        <v>36000</v>
      </c>
      <c r="I112" s="81">
        <v>4854.5</v>
      </c>
      <c r="J112" s="82">
        <f>IF(IF(H112="",0,H112)=0,0,(IF(H112&gt;0,IF(I112&gt;H112,0,H112-I112),IF(I112&gt;H112,H112-I112,0))))</f>
        <v>31145.5</v>
      </c>
      <c r="K112" s="117" t="str">
        <f t="shared" si="2"/>
        <v>00001040110520170853</v>
      </c>
      <c r="L112" s="83" t="str">
        <f>C112&amp;D112&amp;E112&amp;F112&amp;G112</f>
        <v>00001040110520170853</v>
      </c>
    </row>
    <row r="113" spans="1:12" ht="12.75">
      <c r="A113" s="99" t="s">
        <v>152</v>
      </c>
      <c r="B113" s="100" t="s">
        <v>7</v>
      </c>
      <c r="C113" s="101" t="s">
        <v>67</v>
      </c>
      <c r="D113" s="123" t="s">
        <v>122</v>
      </c>
      <c r="E113" s="149" t="s">
        <v>154</v>
      </c>
      <c r="F113" s="152"/>
      <c r="G113" s="128" t="s">
        <v>67</v>
      </c>
      <c r="H113" s="96">
        <v>142000</v>
      </c>
      <c r="I113" s="102">
        <v>25610.7</v>
      </c>
      <c r="J113" s="103">
        <v>116389.3</v>
      </c>
      <c r="K113" s="117" t="str">
        <f t="shared" si="2"/>
        <v>00001041200000000000</v>
      </c>
      <c r="L113" s="106" t="s">
        <v>153</v>
      </c>
    </row>
    <row r="114" spans="1:12" ht="30.75">
      <c r="A114" s="99" t="s">
        <v>155</v>
      </c>
      <c r="B114" s="100" t="s">
        <v>7</v>
      </c>
      <c r="C114" s="101" t="s">
        <v>67</v>
      </c>
      <c r="D114" s="123" t="s">
        <v>122</v>
      </c>
      <c r="E114" s="149" t="s">
        <v>157</v>
      </c>
      <c r="F114" s="152"/>
      <c r="G114" s="128" t="s">
        <v>67</v>
      </c>
      <c r="H114" s="96">
        <v>8600</v>
      </c>
      <c r="I114" s="102"/>
      <c r="J114" s="103">
        <v>8600</v>
      </c>
      <c r="K114" s="117" t="str">
        <f t="shared" si="2"/>
        <v>00001041200000044000</v>
      </c>
      <c r="L114" s="106" t="s">
        <v>156</v>
      </c>
    </row>
    <row r="115" spans="1:12" ht="41.25">
      <c r="A115" s="99" t="s">
        <v>108</v>
      </c>
      <c r="B115" s="100" t="s">
        <v>7</v>
      </c>
      <c r="C115" s="101" t="s">
        <v>67</v>
      </c>
      <c r="D115" s="123" t="s">
        <v>122</v>
      </c>
      <c r="E115" s="149" t="s">
        <v>157</v>
      </c>
      <c r="F115" s="152"/>
      <c r="G115" s="128" t="s">
        <v>110</v>
      </c>
      <c r="H115" s="96">
        <v>8200</v>
      </c>
      <c r="I115" s="102"/>
      <c r="J115" s="103">
        <v>8200</v>
      </c>
      <c r="K115" s="117" t="str">
        <f t="shared" si="2"/>
        <v>00001041200000044100</v>
      </c>
      <c r="L115" s="106" t="s">
        <v>158</v>
      </c>
    </row>
    <row r="116" spans="1:12" ht="21">
      <c r="A116" s="99" t="s">
        <v>111</v>
      </c>
      <c r="B116" s="100" t="s">
        <v>7</v>
      </c>
      <c r="C116" s="101" t="s">
        <v>67</v>
      </c>
      <c r="D116" s="123" t="s">
        <v>122</v>
      </c>
      <c r="E116" s="149" t="s">
        <v>157</v>
      </c>
      <c r="F116" s="152"/>
      <c r="G116" s="128" t="s">
        <v>113</v>
      </c>
      <c r="H116" s="96">
        <v>8200</v>
      </c>
      <c r="I116" s="102"/>
      <c r="J116" s="103">
        <v>8200</v>
      </c>
      <c r="K116" s="117" t="str">
        <f t="shared" si="2"/>
        <v>00001041200000044120</v>
      </c>
      <c r="L116" s="106" t="s">
        <v>159</v>
      </c>
    </row>
    <row r="117" spans="1:12" s="84" customFormat="1" ht="12.75">
      <c r="A117" s="79" t="s">
        <v>114</v>
      </c>
      <c r="B117" s="78" t="s">
        <v>7</v>
      </c>
      <c r="C117" s="120" t="s">
        <v>67</v>
      </c>
      <c r="D117" s="124" t="s">
        <v>122</v>
      </c>
      <c r="E117" s="146" t="s">
        <v>157</v>
      </c>
      <c r="F117" s="153"/>
      <c r="G117" s="121" t="s">
        <v>115</v>
      </c>
      <c r="H117" s="80">
        <v>6300</v>
      </c>
      <c r="I117" s="81"/>
      <c r="J117" s="82">
        <f>IF(IF(H117="",0,H117)=0,0,(IF(H117&gt;0,IF(I117&gt;H117,0,H117-I117),IF(I117&gt;H117,H117-I117,0))))</f>
        <v>6300</v>
      </c>
      <c r="K117" s="117" t="str">
        <f t="shared" si="2"/>
        <v>00001041200000044121</v>
      </c>
      <c r="L117" s="83" t="str">
        <f>C117&amp;D117&amp;E117&amp;F117&amp;G117</f>
        <v>00001041200000044121</v>
      </c>
    </row>
    <row r="118" spans="1:12" s="84" customFormat="1" ht="30.75">
      <c r="A118" s="79" t="s">
        <v>118</v>
      </c>
      <c r="B118" s="78" t="s">
        <v>7</v>
      </c>
      <c r="C118" s="120" t="s">
        <v>67</v>
      </c>
      <c r="D118" s="124" t="s">
        <v>122</v>
      </c>
      <c r="E118" s="146" t="s">
        <v>157</v>
      </c>
      <c r="F118" s="153"/>
      <c r="G118" s="121" t="s">
        <v>119</v>
      </c>
      <c r="H118" s="80">
        <v>1900</v>
      </c>
      <c r="I118" s="81"/>
      <c r="J118" s="82">
        <f>IF(IF(H118="",0,H118)=0,0,(IF(H118&gt;0,IF(I118&gt;H118,0,H118-I118),IF(I118&gt;H118,H118-I118,0))))</f>
        <v>1900</v>
      </c>
      <c r="K118" s="117" t="str">
        <f t="shared" si="2"/>
        <v>00001041200000044129</v>
      </c>
      <c r="L118" s="83" t="str">
        <f>C118&amp;D118&amp;E118&amp;F118&amp;G118</f>
        <v>00001041200000044129</v>
      </c>
    </row>
    <row r="119" spans="1:12" ht="21">
      <c r="A119" s="99" t="s">
        <v>131</v>
      </c>
      <c r="B119" s="100" t="s">
        <v>7</v>
      </c>
      <c r="C119" s="101" t="s">
        <v>67</v>
      </c>
      <c r="D119" s="123" t="s">
        <v>122</v>
      </c>
      <c r="E119" s="149" t="s">
        <v>157</v>
      </c>
      <c r="F119" s="152"/>
      <c r="G119" s="128" t="s">
        <v>7</v>
      </c>
      <c r="H119" s="96">
        <v>400</v>
      </c>
      <c r="I119" s="102"/>
      <c r="J119" s="103">
        <v>400</v>
      </c>
      <c r="K119" s="117" t="str">
        <f t="shared" si="2"/>
        <v>00001041200000044200</v>
      </c>
      <c r="L119" s="106" t="s">
        <v>160</v>
      </c>
    </row>
    <row r="120" spans="1:12" ht="21">
      <c r="A120" s="99" t="s">
        <v>133</v>
      </c>
      <c r="B120" s="100" t="s">
        <v>7</v>
      </c>
      <c r="C120" s="101" t="s">
        <v>67</v>
      </c>
      <c r="D120" s="123" t="s">
        <v>122</v>
      </c>
      <c r="E120" s="149" t="s">
        <v>157</v>
      </c>
      <c r="F120" s="152"/>
      <c r="G120" s="128" t="s">
        <v>135</v>
      </c>
      <c r="H120" s="96">
        <v>400</v>
      </c>
      <c r="I120" s="102"/>
      <c r="J120" s="103">
        <v>400</v>
      </c>
      <c r="K120" s="117" t="str">
        <f t="shared" si="2"/>
        <v>00001041200000044240</v>
      </c>
      <c r="L120" s="106" t="s">
        <v>161</v>
      </c>
    </row>
    <row r="121" spans="1:12" s="84" customFormat="1" ht="12.75">
      <c r="A121" s="79" t="s">
        <v>136</v>
      </c>
      <c r="B121" s="78" t="s">
        <v>7</v>
      </c>
      <c r="C121" s="120" t="s">
        <v>67</v>
      </c>
      <c r="D121" s="124" t="s">
        <v>122</v>
      </c>
      <c r="E121" s="146" t="s">
        <v>157</v>
      </c>
      <c r="F121" s="153"/>
      <c r="G121" s="121" t="s">
        <v>137</v>
      </c>
      <c r="H121" s="80">
        <v>400</v>
      </c>
      <c r="I121" s="81"/>
      <c r="J121" s="82">
        <f>IF(IF(H121="",0,H121)=0,0,(IF(H121&gt;0,IF(I121&gt;H121,0,H121-I121),IF(I121&gt;H121,H121-I121,0))))</f>
        <v>400</v>
      </c>
      <c r="K121" s="117" t="str">
        <f t="shared" si="2"/>
        <v>00001041200000044244</v>
      </c>
      <c r="L121" s="83" t="str">
        <f>C121&amp;D121&amp;E121&amp;F121&amp;G121</f>
        <v>00001041200000044244</v>
      </c>
    </row>
    <row r="122" spans="1:12" ht="81.75">
      <c r="A122" s="99" t="s">
        <v>162</v>
      </c>
      <c r="B122" s="100" t="s">
        <v>7</v>
      </c>
      <c r="C122" s="101" t="s">
        <v>67</v>
      </c>
      <c r="D122" s="123" t="s">
        <v>122</v>
      </c>
      <c r="E122" s="149" t="s">
        <v>164</v>
      </c>
      <c r="F122" s="152"/>
      <c r="G122" s="128" t="s">
        <v>67</v>
      </c>
      <c r="H122" s="96">
        <v>4000</v>
      </c>
      <c r="I122" s="102"/>
      <c r="J122" s="103">
        <v>4000</v>
      </c>
      <c r="K122" s="117" t="str">
        <f t="shared" si="2"/>
        <v>00001041200000046000</v>
      </c>
      <c r="L122" s="106" t="s">
        <v>163</v>
      </c>
    </row>
    <row r="123" spans="1:12" ht="41.25">
      <c r="A123" s="99" t="s">
        <v>108</v>
      </c>
      <c r="B123" s="100" t="s">
        <v>7</v>
      </c>
      <c r="C123" s="101" t="s">
        <v>67</v>
      </c>
      <c r="D123" s="123" t="s">
        <v>122</v>
      </c>
      <c r="E123" s="149" t="s">
        <v>164</v>
      </c>
      <c r="F123" s="152"/>
      <c r="G123" s="128" t="s">
        <v>110</v>
      </c>
      <c r="H123" s="96">
        <v>4000</v>
      </c>
      <c r="I123" s="102"/>
      <c r="J123" s="103">
        <v>4000</v>
      </c>
      <c r="K123" s="117" t="str">
        <f t="shared" si="2"/>
        <v>00001041200000046100</v>
      </c>
      <c r="L123" s="106" t="s">
        <v>165</v>
      </c>
    </row>
    <row r="124" spans="1:12" ht="21">
      <c r="A124" s="99" t="s">
        <v>111</v>
      </c>
      <c r="B124" s="100" t="s">
        <v>7</v>
      </c>
      <c r="C124" s="101" t="s">
        <v>67</v>
      </c>
      <c r="D124" s="123" t="s">
        <v>122</v>
      </c>
      <c r="E124" s="149" t="s">
        <v>164</v>
      </c>
      <c r="F124" s="152"/>
      <c r="G124" s="128" t="s">
        <v>113</v>
      </c>
      <c r="H124" s="96">
        <v>4000</v>
      </c>
      <c r="I124" s="102"/>
      <c r="J124" s="103">
        <v>4000</v>
      </c>
      <c r="K124" s="117" t="str">
        <f t="shared" si="2"/>
        <v>00001041200000046120</v>
      </c>
      <c r="L124" s="106" t="s">
        <v>166</v>
      </c>
    </row>
    <row r="125" spans="1:12" s="84" customFormat="1" ht="12.75">
      <c r="A125" s="79" t="s">
        <v>114</v>
      </c>
      <c r="B125" s="78" t="s">
        <v>7</v>
      </c>
      <c r="C125" s="120" t="s">
        <v>67</v>
      </c>
      <c r="D125" s="124" t="s">
        <v>122</v>
      </c>
      <c r="E125" s="146" t="s">
        <v>164</v>
      </c>
      <c r="F125" s="153"/>
      <c r="G125" s="121" t="s">
        <v>115</v>
      </c>
      <c r="H125" s="80">
        <v>3100</v>
      </c>
      <c r="I125" s="81"/>
      <c r="J125" s="82">
        <f>IF(IF(H125="",0,H125)=0,0,(IF(H125&gt;0,IF(I125&gt;H125,0,H125-I125),IF(I125&gt;H125,H125-I125,0))))</f>
        <v>3100</v>
      </c>
      <c r="K125" s="117" t="str">
        <f t="shared" si="2"/>
        <v>00001041200000046121</v>
      </c>
      <c r="L125" s="83" t="str">
        <f>C125&amp;D125&amp;E125&amp;F125&amp;G125</f>
        <v>00001041200000046121</v>
      </c>
    </row>
    <row r="126" spans="1:12" s="84" customFormat="1" ht="30.75">
      <c r="A126" s="79" t="s">
        <v>118</v>
      </c>
      <c r="B126" s="78" t="s">
        <v>7</v>
      </c>
      <c r="C126" s="120" t="s">
        <v>67</v>
      </c>
      <c r="D126" s="124" t="s">
        <v>122</v>
      </c>
      <c r="E126" s="146" t="s">
        <v>164</v>
      </c>
      <c r="F126" s="153"/>
      <c r="G126" s="121" t="s">
        <v>119</v>
      </c>
      <c r="H126" s="80">
        <v>900</v>
      </c>
      <c r="I126" s="81"/>
      <c r="J126" s="82">
        <f>IF(IF(H126="",0,H126)=0,0,(IF(H126&gt;0,IF(I126&gt;H126,0,H126-I126),IF(I126&gt;H126,H126-I126,0))))</f>
        <v>900</v>
      </c>
      <c r="K126" s="117" t="str">
        <f t="shared" si="2"/>
        <v>00001041200000046129</v>
      </c>
      <c r="L126" s="83" t="str">
        <f>C126&amp;D126&amp;E126&amp;F126&amp;G126</f>
        <v>00001041200000046129</v>
      </c>
    </row>
    <row r="127" spans="1:12" ht="61.5">
      <c r="A127" s="99" t="s">
        <v>167</v>
      </c>
      <c r="B127" s="100" t="s">
        <v>7</v>
      </c>
      <c r="C127" s="101" t="s">
        <v>67</v>
      </c>
      <c r="D127" s="123" t="s">
        <v>122</v>
      </c>
      <c r="E127" s="149" t="s">
        <v>169</v>
      </c>
      <c r="F127" s="152"/>
      <c r="G127" s="128" t="s">
        <v>67</v>
      </c>
      <c r="H127" s="96">
        <v>128900</v>
      </c>
      <c r="I127" s="102">
        <v>25610.7</v>
      </c>
      <c r="J127" s="103">
        <v>103289.3</v>
      </c>
      <c r="K127" s="117" t="str">
        <f t="shared" si="2"/>
        <v>00001041200070280000</v>
      </c>
      <c r="L127" s="106" t="s">
        <v>168</v>
      </c>
    </row>
    <row r="128" spans="1:12" ht="41.25">
      <c r="A128" s="99" t="s">
        <v>108</v>
      </c>
      <c r="B128" s="100" t="s">
        <v>7</v>
      </c>
      <c r="C128" s="101" t="s">
        <v>67</v>
      </c>
      <c r="D128" s="123" t="s">
        <v>122</v>
      </c>
      <c r="E128" s="149" t="s">
        <v>169</v>
      </c>
      <c r="F128" s="152"/>
      <c r="G128" s="128" t="s">
        <v>110</v>
      </c>
      <c r="H128" s="96">
        <v>122900</v>
      </c>
      <c r="I128" s="102">
        <v>25610.7</v>
      </c>
      <c r="J128" s="103">
        <v>97289.3</v>
      </c>
      <c r="K128" s="117" t="str">
        <f t="shared" si="2"/>
        <v>00001041200070280100</v>
      </c>
      <c r="L128" s="106" t="s">
        <v>170</v>
      </c>
    </row>
    <row r="129" spans="1:12" ht="21">
      <c r="A129" s="99" t="s">
        <v>111</v>
      </c>
      <c r="B129" s="100" t="s">
        <v>7</v>
      </c>
      <c r="C129" s="101" t="s">
        <v>67</v>
      </c>
      <c r="D129" s="123" t="s">
        <v>122</v>
      </c>
      <c r="E129" s="149" t="s">
        <v>169</v>
      </c>
      <c r="F129" s="152"/>
      <c r="G129" s="128" t="s">
        <v>113</v>
      </c>
      <c r="H129" s="96">
        <v>122900</v>
      </c>
      <c r="I129" s="102">
        <v>25610.7</v>
      </c>
      <c r="J129" s="103">
        <v>97289.3</v>
      </c>
      <c r="K129" s="117" t="str">
        <f t="shared" si="2"/>
        <v>00001041200070280120</v>
      </c>
      <c r="L129" s="106" t="s">
        <v>171</v>
      </c>
    </row>
    <row r="130" spans="1:12" s="84" customFormat="1" ht="12.75">
      <c r="A130" s="79" t="s">
        <v>114</v>
      </c>
      <c r="B130" s="78" t="s">
        <v>7</v>
      </c>
      <c r="C130" s="120" t="s">
        <v>67</v>
      </c>
      <c r="D130" s="124" t="s">
        <v>122</v>
      </c>
      <c r="E130" s="146" t="s">
        <v>169</v>
      </c>
      <c r="F130" s="153"/>
      <c r="G130" s="121" t="s">
        <v>115</v>
      </c>
      <c r="H130" s="80">
        <v>95600</v>
      </c>
      <c r="I130" s="81">
        <v>19836.99</v>
      </c>
      <c r="J130" s="82">
        <f>IF(IF(H130="",0,H130)=0,0,(IF(H130&gt;0,IF(I130&gt;H130,0,H130-I130),IF(I130&gt;H130,H130-I130,0))))</f>
        <v>75763.01</v>
      </c>
      <c r="K130" s="117" t="str">
        <f t="shared" si="2"/>
        <v>00001041200070280121</v>
      </c>
      <c r="L130" s="83" t="str">
        <f>C130&amp;D130&amp;E130&amp;F130&amp;G130</f>
        <v>00001041200070280121</v>
      </c>
    </row>
    <row r="131" spans="1:12" s="84" customFormat="1" ht="30.75">
      <c r="A131" s="79" t="s">
        <v>118</v>
      </c>
      <c r="B131" s="78" t="s">
        <v>7</v>
      </c>
      <c r="C131" s="120" t="s">
        <v>67</v>
      </c>
      <c r="D131" s="124" t="s">
        <v>122</v>
      </c>
      <c r="E131" s="146" t="s">
        <v>169</v>
      </c>
      <c r="F131" s="153"/>
      <c r="G131" s="121" t="s">
        <v>119</v>
      </c>
      <c r="H131" s="80">
        <v>27300</v>
      </c>
      <c r="I131" s="81">
        <v>5773.71</v>
      </c>
      <c r="J131" s="82">
        <f>IF(IF(H131="",0,H131)=0,0,(IF(H131&gt;0,IF(I131&gt;H131,0,H131-I131),IF(I131&gt;H131,H131-I131,0))))</f>
        <v>21526.29</v>
      </c>
      <c r="K131" s="117" t="str">
        <f t="shared" si="2"/>
        <v>00001041200070280129</v>
      </c>
      <c r="L131" s="83" t="str">
        <f>C131&amp;D131&amp;E131&amp;F131&amp;G131</f>
        <v>00001041200070280129</v>
      </c>
    </row>
    <row r="132" spans="1:12" ht="21">
      <c r="A132" s="99" t="s">
        <v>131</v>
      </c>
      <c r="B132" s="100" t="s">
        <v>7</v>
      </c>
      <c r="C132" s="101" t="s">
        <v>67</v>
      </c>
      <c r="D132" s="123" t="s">
        <v>122</v>
      </c>
      <c r="E132" s="149" t="s">
        <v>169</v>
      </c>
      <c r="F132" s="152"/>
      <c r="G132" s="128" t="s">
        <v>7</v>
      </c>
      <c r="H132" s="96">
        <v>6000</v>
      </c>
      <c r="I132" s="102"/>
      <c r="J132" s="103">
        <v>6000</v>
      </c>
      <c r="K132" s="117" t="str">
        <f t="shared" si="2"/>
        <v>00001041200070280200</v>
      </c>
      <c r="L132" s="106" t="s">
        <v>172</v>
      </c>
    </row>
    <row r="133" spans="1:12" ht="21">
      <c r="A133" s="99" t="s">
        <v>133</v>
      </c>
      <c r="B133" s="100" t="s">
        <v>7</v>
      </c>
      <c r="C133" s="101" t="s">
        <v>67</v>
      </c>
      <c r="D133" s="123" t="s">
        <v>122</v>
      </c>
      <c r="E133" s="149" t="s">
        <v>169</v>
      </c>
      <c r="F133" s="152"/>
      <c r="G133" s="128" t="s">
        <v>135</v>
      </c>
      <c r="H133" s="96">
        <v>6000</v>
      </c>
      <c r="I133" s="102"/>
      <c r="J133" s="103">
        <v>6000</v>
      </c>
      <c r="K133" s="117" t="str">
        <f t="shared" si="2"/>
        <v>00001041200070280240</v>
      </c>
      <c r="L133" s="106" t="s">
        <v>173</v>
      </c>
    </row>
    <row r="134" spans="1:12" s="84" customFormat="1" ht="12.75">
      <c r="A134" s="79" t="s">
        <v>136</v>
      </c>
      <c r="B134" s="78" t="s">
        <v>7</v>
      </c>
      <c r="C134" s="120" t="s">
        <v>67</v>
      </c>
      <c r="D134" s="124" t="s">
        <v>122</v>
      </c>
      <c r="E134" s="146" t="s">
        <v>169</v>
      </c>
      <c r="F134" s="153"/>
      <c r="G134" s="121" t="s">
        <v>137</v>
      </c>
      <c r="H134" s="80">
        <v>6000</v>
      </c>
      <c r="I134" s="81"/>
      <c r="J134" s="82">
        <f>IF(IF(H134="",0,H134)=0,0,(IF(H134&gt;0,IF(I134&gt;H134,0,H134-I134),IF(I134&gt;H134,H134-I134,0))))</f>
        <v>6000</v>
      </c>
      <c r="K134" s="117" t="str">
        <f t="shared" si="2"/>
        <v>00001041200070280244</v>
      </c>
      <c r="L134" s="83" t="str">
        <f>C134&amp;D134&amp;E134&amp;F134&amp;G134</f>
        <v>00001041200070280244</v>
      </c>
    </row>
    <row r="135" spans="1:12" ht="61.5">
      <c r="A135" s="99" t="s">
        <v>174</v>
      </c>
      <c r="B135" s="100" t="s">
        <v>7</v>
      </c>
      <c r="C135" s="101" t="s">
        <v>67</v>
      </c>
      <c r="D135" s="123" t="s">
        <v>122</v>
      </c>
      <c r="E135" s="149" t="s">
        <v>176</v>
      </c>
      <c r="F135" s="152"/>
      <c r="G135" s="128" t="s">
        <v>67</v>
      </c>
      <c r="H135" s="96">
        <v>500</v>
      </c>
      <c r="I135" s="102"/>
      <c r="J135" s="103">
        <v>500</v>
      </c>
      <c r="K135" s="117" t="str">
        <f t="shared" si="2"/>
        <v>00001041200070650000</v>
      </c>
      <c r="L135" s="106" t="s">
        <v>175</v>
      </c>
    </row>
    <row r="136" spans="1:12" ht="21">
      <c r="A136" s="99" t="s">
        <v>131</v>
      </c>
      <c r="B136" s="100" t="s">
        <v>7</v>
      </c>
      <c r="C136" s="101" t="s">
        <v>67</v>
      </c>
      <c r="D136" s="123" t="s">
        <v>122</v>
      </c>
      <c r="E136" s="149" t="s">
        <v>176</v>
      </c>
      <c r="F136" s="152"/>
      <c r="G136" s="128" t="s">
        <v>7</v>
      </c>
      <c r="H136" s="96">
        <v>500</v>
      </c>
      <c r="I136" s="102"/>
      <c r="J136" s="103">
        <v>500</v>
      </c>
      <c r="K136" s="117" t="str">
        <f t="shared" si="2"/>
        <v>00001041200070650200</v>
      </c>
      <c r="L136" s="106" t="s">
        <v>177</v>
      </c>
    </row>
    <row r="137" spans="1:12" ht="21">
      <c r="A137" s="99" t="s">
        <v>133</v>
      </c>
      <c r="B137" s="100" t="s">
        <v>7</v>
      </c>
      <c r="C137" s="101" t="s">
        <v>67</v>
      </c>
      <c r="D137" s="123" t="s">
        <v>122</v>
      </c>
      <c r="E137" s="149" t="s">
        <v>176</v>
      </c>
      <c r="F137" s="152"/>
      <c r="G137" s="128" t="s">
        <v>135</v>
      </c>
      <c r="H137" s="96">
        <v>500</v>
      </c>
      <c r="I137" s="102"/>
      <c r="J137" s="103">
        <v>500</v>
      </c>
      <c r="K137" s="117" t="str">
        <f t="shared" si="2"/>
        <v>00001041200070650240</v>
      </c>
      <c r="L137" s="106" t="s">
        <v>178</v>
      </c>
    </row>
    <row r="138" spans="1:12" s="84" customFormat="1" ht="12.75">
      <c r="A138" s="79" t="s">
        <v>136</v>
      </c>
      <c r="B138" s="78" t="s">
        <v>7</v>
      </c>
      <c r="C138" s="120" t="s">
        <v>67</v>
      </c>
      <c r="D138" s="124" t="s">
        <v>122</v>
      </c>
      <c r="E138" s="146" t="s">
        <v>176</v>
      </c>
      <c r="F138" s="153"/>
      <c r="G138" s="121" t="s">
        <v>137</v>
      </c>
      <c r="H138" s="80">
        <v>500</v>
      </c>
      <c r="I138" s="81"/>
      <c r="J138" s="82">
        <f>IF(IF(H138="",0,H138)=0,0,(IF(H138&gt;0,IF(I138&gt;H138,0,H138-I138),IF(I138&gt;H138,H138-I138,0))))</f>
        <v>500</v>
      </c>
      <c r="K138" s="117" t="str">
        <f t="shared" si="2"/>
        <v>00001041200070650244</v>
      </c>
      <c r="L138" s="83" t="str">
        <f>C138&amp;D138&amp;E138&amp;F138&amp;G138</f>
        <v>00001041200070650244</v>
      </c>
    </row>
    <row r="139" spans="1:12" ht="30.75">
      <c r="A139" s="99" t="s">
        <v>179</v>
      </c>
      <c r="B139" s="100" t="s">
        <v>7</v>
      </c>
      <c r="C139" s="101" t="s">
        <v>67</v>
      </c>
      <c r="D139" s="123" t="s">
        <v>181</v>
      </c>
      <c r="E139" s="149" t="s">
        <v>91</v>
      </c>
      <c r="F139" s="152"/>
      <c r="G139" s="128" t="s">
        <v>67</v>
      </c>
      <c r="H139" s="96">
        <v>42802</v>
      </c>
      <c r="I139" s="102">
        <v>10700</v>
      </c>
      <c r="J139" s="103">
        <v>32102</v>
      </c>
      <c r="K139" s="117" t="str">
        <f t="shared" si="2"/>
        <v>00001060000000000000</v>
      </c>
      <c r="L139" s="106" t="s">
        <v>180</v>
      </c>
    </row>
    <row r="140" spans="1:12" ht="12.75">
      <c r="A140" s="99" t="s">
        <v>152</v>
      </c>
      <c r="B140" s="100" t="s">
        <v>7</v>
      </c>
      <c r="C140" s="101" t="s">
        <v>67</v>
      </c>
      <c r="D140" s="123" t="s">
        <v>181</v>
      </c>
      <c r="E140" s="149" t="s">
        <v>154</v>
      </c>
      <c r="F140" s="152"/>
      <c r="G140" s="128" t="s">
        <v>67</v>
      </c>
      <c r="H140" s="96">
        <v>42802</v>
      </c>
      <c r="I140" s="102">
        <v>10700</v>
      </c>
      <c r="J140" s="103">
        <v>32102</v>
      </c>
      <c r="K140" s="117" t="str">
        <f t="shared" si="2"/>
        <v>00001061200000000000</v>
      </c>
      <c r="L140" s="106" t="s">
        <v>182</v>
      </c>
    </row>
    <row r="141" spans="1:12" ht="30.75">
      <c r="A141" s="99" t="s">
        <v>183</v>
      </c>
      <c r="B141" s="100" t="s">
        <v>7</v>
      </c>
      <c r="C141" s="101" t="s">
        <v>67</v>
      </c>
      <c r="D141" s="123" t="s">
        <v>181</v>
      </c>
      <c r="E141" s="149" t="s">
        <v>185</v>
      </c>
      <c r="F141" s="152"/>
      <c r="G141" s="128" t="s">
        <v>67</v>
      </c>
      <c r="H141" s="96">
        <v>42802</v>
      </c>
      <c r="I141" s="102">
        <v>10700</v>
      </c>
      <c r="J141" s="103">
        <v>32102</v>
      </c>
      <c r="K141" s="117" t="str">
        <f t="shared" si="2"/>
        <v>00001061200020190000</v>
      </c>
      <c r="L141" s="106" t="s">
        <v>184</v>
      </c>
    </row>
    <row r="142" spans="1:12" ht="12.75">
      <c r="A142" s="99" t="s">
        <v>186</v>
      </c>
      <c r="B142" s="100" t="s">
        <v>7</v>
      </c>
      <c r="C142" s="101" t="s">
        <v>67</v>
      </c>
      <c r="D142" s="123" t="s">
        <v>181</v>
      </c>
      <c r="E142" s="149" t="s">
        <v>185</v>
      </c>
      <c r="F142" s="152"/>
      <c r="G142" s="128" t="s">
        <v>8</v>
      </c>
      <c r="H142" s="96">
        <v>42802</v>
      </c>
      <c r="I142" s="102">
        <v>10700</v>
      </c>
      <c r="J142" s="103">
        <v>32102</v>
      </c>
      <c r="K142" s="117" t="str">
        <f t="shared" si="2"/>
        <v>00001061200020190500</v>
      </c>
      <c r="L142" s="106" t="s">
        <v>187</v>
      </c>
    </row>
    <row r="143" spans="1:12" s="84" customFormat="1" ht="12.75">
      <c r="A143" s="79" t="s">
        <v>188</v>
      </c>
      <c r="B143" s="78" t="s">
        <v>7</v>
      </c>
      <c r="C143" s="120" t="s">
        <v>67</v>
      </c>
      <c r="D143" s="124" t="s">
        <v>181</v>
      </c>
      <c r="E143" s="146" t="s">
        <v>185</v>
      </c>
      <c r="F143" s="153"/>
      <c r="G143" s="121" t="s">
        <v>189</v>
      </c>
      <c r="H143" s="80">
        <v>42802</v>
      </c>
      <c r="I143" s="81">
        <v>10700</v>
      </c>
      <c r="J143" s="82">
        <f>IF(IF(H143="",0,H143)=0,0,(IF(H143&gt;0,IF(I143&gt;H143,0,H143-I143),IF(I143&gt;H143,H143-I143,0))))</f>
        <v>32102</v>
      </c>
      <c r="K143" s="117" t="str">
        <f t="shared" si="2"/>
        <v>00001061200020190540</v>
      </c>
      <c r="L143" s="83" t="str">
        <f>C143&amp;D143&amp;E143&amp;F143&amp;G143</f>
        <v>00001061200020190540</v>
      </c>
    </row>
    <row r="144" spans="1:12" ht="12.75">
      <c r="A144" s="99" t="s">
        <v>190</v>
      </c>
      <c r="B144" s="100" t="s">
        <v>7</v>
      </c>
      <c r="C144" s="101" t="s">
        <v>67</v>
      </c>
      <c r="D144" s="123" t="s">
        <v>192</v>
      </c>
      <c r="E144" s="149" t="s">
        <v>91</v>
      </c>
      <c r="F144" s="152"/>
      <c r="G144" s="128" t="s">
        <v>67</v>
      </c>
      <c r="H144" s="96">
        <v>225000</v>
      </c>
      <c r="I144" s="102"/>
      <c r="J144" s="103">
        <v>225000</v>
      </c>
      <c r="K144" s="117" t="str">
        <f t="shared" si="2"/>
        <v>00001070000000000000</v>
      </c>
      <c r="L144" s="106" t="s">
        <v>191</v>
      </c>
    </row>
    <row r="145" spans="1:12" ht="12.75">
      <c r="A145" s="99" t="s">
        <v>152</v>
      </c>
      <c r="B145" s="100" t="s">
        <v>7</v>
      </c>
      <c r="C145" s="101" t="s">
        <v>67</v>
      </c>
      <c r="D145" s="123" t="s">
        <v>192</v>
      </c>
      <c r="E145" s="149" t="s">
        <v>154</v>
      </c>
      <c r="F145" s="152"/>
      <c r="G145" s="128" t="s">
        <v>67</v>
      </c>
      <c r="H145" s="96">
        <v>225000</v>
      </c>
      <c r="I145" s="102"/>
      <c r="J145" s="103">
        <v>225000</v>
      </c>
      <c r="K145" s="117" t="str">
        <f t="shared" si="2"/>
        <v>00001071200000000000</v>
      </c>
      <c r="L145" s="106" t="s">
        <v>193</v>
      </c>
    </row>
    <row r="146" spans="1:12" ht="30.75">
      <c r="A146" s="99" t="s">
        <v>194</v>
      </c>
      <c r="B146" s="100" t="s">
        <v>7</v>
      </c>
      <c r="C146" s="101" t="s">
        <v>67</v>
      </c>
      <c r="D146" s="123" t="s">
        <v>192</v>
      </c>
      <c r="E146" s="149" t="s">
        <v>196</v>
      </c>
      <c r="F146" s="152"/>
      <c r="G146" s="128" t="s">
        <v>67</v>
      </c>
      <c r="H146" s="96">
        <v>225000</v>
      </c>
      <c r="I146" s="102"/>
      <c r="J146" s="103">
        <v>225000</v>
      </c>
      <c r="K146" s="117" t="str">
        <f t="shared" si="2"/>
        <v>00001071200020180000</v>
      </c>
      <c r="L146" s="106" t="s">
        <v>195</v>
      </c>
    </row>
    <row r="147" spans="1:12" ht="12.75">
      <c r="A147" s="99" t="s">
        <v>140</v>
      </c>
      <c r="B147" s="100" t="s">
        <v>7</v>
      </c>
      <c r="C147" s="101" t="s">
        <v>67</v>
      </c>
      <c r="D147" s="123" t="s">
        <v>192</v>
      </c>
      <c r="E147" s="149" t="s">
        <v>196</v>
      </c>
      <c r="F147" s="152"/>
      <c r="G147" s="128" t="s">
        <v>142</v>
      </c>
      <c r="H147" s="96">
        <v>225000</v>
      </c>
      <c r="I147" s="102"/>
      <c r="J147" s="103">
        <v>225000</v>
      </c>
      <c r="K147" s="117" t="str">
        <f aca="true" t="shared" si="3" ref="K147:K210">C147&amp;D147&amp;E147&amp;F147&amp;G147</f>
        <v>00001071200020180800</v>
      </c>
      <c r="L147" s="106" t="s">
        <v>197</v>
      </c>
    </row>
    <row r="148" spans="1:12" s="84" customFormat="1" ht="12.75">
      <c r="A148" s="79" t="s">
        <v>198</v>
      </c>
      <c r="B148" s="78" t="s">
        <v>7</v>
      </c>
      <c r="C148" s="120" t="s">
        <v>67</v>
      </c>
      <c r="D148" s="124" t="s">
        <v>192</v>
      </c>
      <c r="E148" s="146" t="s">
        <v>196</v>
      </c>
      <c r="F148" s="153"/>
      <c r="G148" s="121" t="s">
        <v>199</v>
      </c>
      <c r="H148" s="80">
        <v>225000</v>
      </c>
      <c r="I148" s="81"/>
      <c r="J148" s="82">
        <f>IF(IF(H148="",0,H148)=0,0,(IF(H148&gt;0,IF(I148&gt;H148,0,H148-I148),IF(I148&gt;H148,H148-I148,0))))</f>
        <v>225000</v>
      </c>
      <c r="K148" s="117" t="str">
        <f t="shared" si="3"/>
        <v>00001071200020180880</v>
      </c>
      <c r="L148" s="83" t="str">
        <f>C148&amp;D148&amp;E148&amp;F148&amp;G148</f>
        <v>00001071200020180880</v>
      </c>
    </row>
    <row r="149" spans="1:12" ht="12.75">
      <c r="A149" s="99" t="s">
        <v>200</v>
      </c>
      <c r="B149" s="100" t="s">
        <v>7</v>
      </c>
      <c r="C149" s="101" t="s">
        <v>67</v>
      </c>
      <c r="D149" s="123" t="s">
        <v>202</v>
      </c>
      <c r="E149" s="149" t="s">
        <v>91</v>
      </c>
      <c r="F149" s="152"/>
      <c r="G149" s="128" t="s">
        <v>67</v>
      </c>
      <c r="H149" s="96">
        <v>10000</v>
      </c>
      <c r="I149" s="102"/>
      <c r="J149" s="103">
        <v>10000</v>
      </c>
      <c r="K149" s="117" t="str">
        <f t="shared" si="3"/>
        <v>00001110000000000000</v>
      </c>
      <c r="L149" s="106" t="s">
        <v>201</v>
      </c>
    </row>
    <row r="150" spans="1:12" ht="30.75">
      <c r="A150" s="99" t="s">
        <v>96</v>
      </c>
      <c r="B150" s="100" t="s">
        <v>7</v>
      </c>
      <c r="C150" s="101" t="s">
        <v>67</v>
      </c>
      <c r="D150" s="123" t="s">
        <v>202</v>
      </c>
      <c r="E150" s="149" t="s">
        <v>98</v>
      </c>
      <c r="F150" s="152"/>
      <c r="G150" s="128" t="s">
        <v>67</v>
      </c>
      <c r="H150" s="96">
        <v>10000</v>
      </c>
      <c r="I150" s="102"/>
      <c r="J150" s="103">
        <v>10000</v>
      </c>
      <c r="K150" s="117" t="str">
        <f t="shared" si="3"/>
        <v>00001110100000000000</v>
      </c>
      <c r="L150" s="106" t="s">
        <v>203</v>
      </c>
    </row>
    <row r="151" spans="1:12" ht="51">
      <c r="A151" s="99" t="s">
        <v>204</v>
      </c>
      <c r="B151" s="100" t="s">
        <v>7</v>
      </c>
      <c r="C151" s="101" t="s">
        <v>67</v>
      </c>
      <c r="D151" s="123" t="s">
        <v>202</v>
      </c>
      <c r="E151" s="149" t="s">
        <v>206</v>
      </c>
      <c r="F151" s="152"/>
      <c r="G151" s="128" t="s">
        <v>67</v>
      </c>
      <c r="H151" s="96">
        <v>10000</v>
      </c>
      <c r="I151" s="102"/>
      <c r="J151" s="103">
        <v>10000</v>
      </c>
      <c r="K151" s="117" t="str">
        <f t="shared" si="3"/>
        <v>00001110100020150000</v>
      </c>
      <c r="L151" s="106" t="s">
        <v>205</v>
      </c>
    </row>
    <row r="152" spans="1:12" ht="12.75">
      <c r="A152" s="99" t="s">
        <v>140</v>
      </c>
      <c r="B152" s="100" t="s">
        <v>7</v>
      </c>
      <c r="C152" s="101" t="s">
        <v>67</v>
      </c>
      <c r="D152" s="123" t="s">
        <v>202</v>
      </c>
      <c r="E152" s="149" t="s">
        <v>206</v>
      </c>
      <c r="F152" s="152"/>
      <c r="G152" s="128" t="s">
        <v>142</v>
      </c>
      <c r="H152" s="96">
        <v>10000</v>
      </c>
      <c r="I152" s="102"/>
      <c r="J152" s="103">
        <v>10000</v>
      </c>
      <c r="K152" s="117" t="str">
        <f t="shared" si="3"/>
        <v>00001110100020150800</v>
      </c>
      <c r="L152" s="106" t="s">
        <v>207</v>
      </c>
    </row>
    <row r="153" spans="1:12" s="84" customFormat="1" ht="12.75">
      <c r="A153" s="79" t="s">
        <v>208</v>
      </c>
      <c r="B153" s="78" t="s">
        <v>7</v>
      </c>
      <c r="C153" s="120" t="s">
        <v>67</v>
      </c>
      <c r="D153" s="124" t="s">
        <v>202</v>
      </c>
      <c r="E153" s="146" t="s">
        <v>206</v>
      </c>
      <c r="F153" s="153"/>
      <c r="G153" s="121" t="s">
        <v>209</v>
      </c>
      <c r="H153" s="80">
        <v>10000</v>
      </c>
      <c r="I153" s="81"/>
      <c r="J153" s="82">
        <f>IF(IF(H153="",0,H153)=0,0,(IF(H153&gt;0,IF(I153&gt;H153,0,H153-I153),IF(I153&gt;H153,H153-I153,0))))</f>
        <v>10000</v>
      </c>
      <c r="K153" s="117" t="str">
        <f t="shared" si="3"/>
        <v>00001110100020150870</v>
      </c>
      <c r="L153" s="83" t="str">
        <f>C153&amp;D153&amp;E153&amp;F153&amp;G153</f>
        <v>00001110100020150870</v>
      </c>
    </row>
    <row r="154" spans="1:12" ht="12.75">
      <c r="A154" s="99" t="s">
        <v>210</v>
      </c>
      <c r="B154" s="100" t="s">
        <v>7</v>
      </c>
      <c r="C154" s="101" t="s">
        <v>67</v>
      </c>
      <c r="D154" s="123" t="s">
        <v>212</v>
      </c>
      <c r="E154" s="149" t="s">
        <v>91</v>
      </c>
      <c r="F154" s="152"/>
      <c r="G154" s="128" t="s">
        <v>67</v>
      </c>
      <c r="H154" s="96">
        <v>75000</v>
      </c>
      <c r="I154" s="102">
        <v>23091.44</v>
      </c>
      <c r="J154" s="103">
        <v>51908.56</v>
      </c>
      <c r="K154" s="117" t="str">
        <f t="shared" si="3"/>
        <v>00001130000000000000</v>
      </c>
      <c r="L154" s="106" t="s">
        <v>211</v>
      </c>
    </row>
    <row r="155" spans="1:12" ht="30.75">
      <c r="A155" s="99" t="s">
        <v>96</v>
      </c>
      <c r="B155" s="100" t="s">
        <v>7</v>
      </c>
      <c r="C155" s="101" t="s">
        <v>67</v>
      </c>
      <c r="D155" s="123" t="s">
        <v>212</v>
      </c>
      <c r="E155" s="149" t="s">
        <v>98</v>
      </c>
      <c r="F155" s="152"/>
      <c r="G155" s="128" t="s">
        <v>67</v>
      </c>
      <c r="H155" s="96">
        <v>75000</v>
      </c>
      <c r="I155" s="102">
        <v>23091.44</v>
      </c>
      <c r="J155" s="103">
        <v>51908.56</v>
      </c>
      <c r="K155" s="117" t="str">
        <f t="shared" si="3"/>
        <v>00001130100000000000</v>
      </c>
      <c r="L155" s="106" t="s">
        <v>213</v>
      </c>
    </row>
    <row r="156" spans="1:12" ht="30.75">
      <c r="A156" s="99" t="s">
        <v>214</v>
      </c>
      <c r="B156" s="100" t="s">
        <v>7</v>
      </c>
      <c r="C156" s="101" t="s">
        <v>67</v>
      </c>
      <c r="D156" s="123" t="s">
        <v>212</v>
      </c>
      <c r="E156" s="149" t="s">
        <v>216</v>
      </c>
      <c r="F156" s="152"/>
      <c r="G156" s="128" t="s">
        <v>67</v>
      </c>
      <c r="H156" s="96">
        <v>50000</v>
      </c>
      <c r="I156" s="102">
        <v>23091.44</v>
      </c>
      <c r="J156" s="103">
        <v>26908.56</v>
      </c>
      <c r="K156" s="117" t="str">
        <f t="shared" si="3"/>
        <v>00001130100100000000</v>
      </c>
      <c r="L156" s="106" t="s">
        <v>215</v>
      </c>
    </row>
    <row r="157" spans="1:12" ht="51">
      <c r="A157" s="99" t="s">
        <v>217</v>
      </c>
      <c r="B157" s="100" t="s">
        <v>7</v>
      </c>
      <c r="C157" s="101" t="s">
        <v>67</v>
      </c>
      <c r="D157" s="123" t="s">
        <v>212</v>
      </c>
      <c r="E157" s="149" t="s">
        <v>219</v>
      </c>
      <c r="F157" s="152"/>
      <c r="G157" s="128" t="s">
        <v>67</v>
      </c>
      <c r="H157" s="96">
        <v>50000</v>
      </c>
      <c r="I157" s="102">
        <v>23091.44</v>
      </c>
      <c r="J157" s="103">
        <v>26908.56</v>
      </c>
      <c r="K157" s="117" t="str">
        <f t="shared" si="3"/>
        <v>00001130100120010000</v>
      </c>
      <c r="L157" s="106" t="s">
        <v>218</v>
      </c>
    </row>
    <row r="158" spans="1:12" ht="21">
      <c r="A158" s="99" t="s">
        <v>131</v>
      </c>
      <c r="B158" s="100" t="s">
        <v>7</v>
      </c>
      <c r="C158" s="101" t="s">
        <v>67</v>
      </c>
      <c r="D158" s="123" t="s">
        <v>212</v>
      </c>
      <c r="E158" s="149" t="s">
        <v>219</v>
      </c>
      <c r="F158" s="152"/>
      <c r="G158" s="128" t="s">
        <v>7</v>
      </c>
      <c r="H158" s="96">
        <v>50000</v>
      </c>
      <c r="I158" s="102">
        <v>23091.44</v>
      </c>
      <c r="J158" s="103">
        <v>26908.56</v>
      </c>
      <c r="K158" s="117" t="str">
        <f t="shared" si="3"/>
        <v>00001130100120010200</v>
      </c>
      <c r="L158" s="106" t="s">
        <v>220</v>
      </c>
    </row>
    <row r="159" spans="1:12" ht="21">
      <c r="A159" s="99" t="s">
        <v>133</v>
      </c>
      <c r="B159" s="100" t="s">
        <v>7</v>
      </c>
      <c r="C159" s="101" t="s">
        <v>67</v>
      </c>
      <c r="D159" s="123" t="s">
        <v>212</v>
      </c>
      <c r="E159" s="149" t="s">
        <v>219</v>
      </c>
      <c r="F159" s="152"/>
      <c r="G159" s="128" t="s">
        <v>135</v>
      </c>
      <c r="H159" s="96">
        <v>50000</v>
      </c>
      <c r="I159" s="102">
        <v>23091.44</v>
      </c>
      <c r="J159" s="103">
        <v>26908.56</v>
      </c>
      <c r="K159" s="117" t="str">
        <f t="shared" si="3"/>
        <v>00001130100120010240</v>
      </c>
      <c r="L159" s="106" t="s">
        <v>221</v>
      </c>
    </row>
    <row r="160" spans="1:12" s="84" customFormat="1" ht="12.75">
      <c r="A160" s="79" t="s">
        <v>136</v>
      </c>
      <c r="B160" s="78" t="s">
        <v>7</v>
      </c>
      <c r="C160" s="120" t="s">
        <v>67</v>
      </c>
      <c r="D160" s="124" t="s">
        <v>212</v>
      </c>
      <c r="E160" s="146" t="s">
        <v>219</v>
      </c>
      <c r="F160" s="153"/>
      <c r="G160" s="121" t="s">
        <v>137</v>
      </c>
      <c r="H160" s="80">
        <v>50000</v>
      </c>
      <c r="I160" s="81">
        <v>23091.44</v>
      </c>
      <c r="J160" s="82">
        <f>IF(IF(H160="",0,H160)=0,0,(IF(H160&gt;0,IF(I160&gt;H160,0,H160-I160),IF(I160&gt;H160,H160-I160,0))))</f>
        <v>26908.56</v>
      </c>
      <c r="K160" s="117" t="str">
        <f t="shared" si="3"/>
        <v>00001130100120010244</v>
      </c>
      <c r="L160" s="83" t="str">
        <f>C160&amp;D160&amp;E160&amp;F160&amp;G160</f>
        <v>00001130100120010244</v>
      </c>
    </row>
    <row r="161" spans="1:12" ht="30.75">
      <c r="A161" s="99" t="s">
        <v>99</v>
      </c>
      <c r="B161" s="100" t="s">
        <v>7</v>
      </c>
      <c r="C161" s="101" t="s">
        <v>67</v>
      </c>
      <c r="D161" s="123" t="s">
        <v>212</v>
      </c>
      <c r="E161" s="149" t="s">
        <v>101</v>
      </c>
      <c r="F161" s="152"/>
      <c r="G161" s="128" t="s">
        <v>67</v>
      </c>
      <c r="H161" s="96">
        <v>25000</v>
      </c>
      <c r="I161" s="102"/>
      <c r="J161" s="103">
        <v>25000</v>
      </c>
      <c r="K161" s="117" t="str">
        <f t="shared" si="3"/>
        <v>00001130110000000000</v>
      </c>
      <c r="L161" s="106" t="s">
        <v>222</v>
      </c>
    </row>
    <row r="162" spans="1:12" ht="41.25">
      <c r="A162" s="99" t="s">
        <v>102</v>
      </c>
      <c r="B162" s="100" t="s">
        <v>7</v>
      </c>
      <c r="C162" s="101" t="s">
        <v>67</v>
      </c>
      <c r="D162" s="123" t="s">
        <v>212</v>
      </c>
      <c r="E162" s="149" t="s">
        <v>104</v>
      </c>
      <c r="F162" s="152"/>
      <c r="G162" s="128" t="s">
        <v>67</v>
      </c>
      <c r="H162" s="96">
        <v>25000</v>
      </c>
      <c r="I162" s="102"/>
      <c r="J162" s="103">
        <v>25000</v>
      </c>
      <c r="K162" s="117" t="str">
        <f t="shared" si="3"/>
        <v>00001130110500000000</v>
      </c>
      <c r="L162" s="106" t="s">
        <v>223</v>
      </c>
    </row>
    <row r="163" spans="1:12" ht="21">
      <c r="A163" s="99" t="s">
        <v>224</v>
      </c>
      <c r="B163" s="100" t="s">
        <v>7</v>
      </c>
      <c r="C163" s="101" t="s">
        <v>67</v>
      </c>
      <c r="D163" s="123" t="s">
        <v>212</v>
      </c>
      <c r="E163" s="149" t="s">
        <v>226</v>
      </c>
      <c r="F163" s="152"/>
      <c r="G163" s="128" t="s">
        <v>67</v>
      </c>
      <c r="H163" s="96">
        <v>25000</v>
      </c>
      <c r="I163" s="102"/>
      <c r="J163" s="103">
        <v>25000</v>
      </c>
      <c r="K163" s="117" t="str">
        <f t="shared" si="3"/>
        <v>00001130110520200000</v>
      </c>
      <c r="L163" s="106" t="s">
        <v>225</v>
      </c>
    </row>
    <row r="164" spans="1:12" ht="41.25">
      <c r="A164" s="99" t="s">
        <v>108</v>
      </c>
      <c r="B164" s="100" t="s">
        <v>7</v>
      </c>
      <c r="C164" s="101" t="s">
        <v>67</v>
      </c>
      <c r="D164" s="123" t="s">
        <v>212</v>
      </c>
      <c r="E164" s="149" t="s">
        <v>226</v>
      </c>
      <c r="F164" s="152"/>
      <c r="G164" s="128" t="s">
        <v>110</v>
      </c>
      <c r="H164" s="96">
        <v>25000</v>
      </c>
      <c r="I164" s="102"/>
      <c r="J164" s="103">
        <v>25000</v>
      </c>
      <c r="K164" s="117" t="str">
        <f t="shared" si="3"/>
        <v>00001130110520200100</v>
      </c>
      <c r="L164" s="106" t="s">
        <v>227</v>
      </c>
    </row>
    <row r="165" spans="1:12" ht="21">
      <c r="A165" s="99" t="s">
        <v>111</v>
      </c>
      <c r="B165" s="100" t="s">
        <v>7</v>
      </c>
      <c r="C165" s="101" t="s">
        <v>67</v>
      </c>
      <c r="D165" s="123" t="s">
        <v>212</v>
      </c>
      <c r="E165" s="149" t="s">
        <v>226</v>
      </c>
      <c r="F165" s="152"/>
      <c r="G165" s="128" t="s">
        <v>113</v>
      </c>
      <c r="H165" s="96">
        <v>25000</v>
      </c>
      <c r="I165" s="102"/>
      <c r="J165" s="103">
        <v>25000</v>
      </c>
      <c r="K165" s="117" t="str">
        <f t="shared" si="3"/>
        <v>00001130110520200120</v>
      </c>
      <c r="L165" s="106" t="s">
        <v>228</v>
      </c>
    </row>
    <row r="166" spans="1:12" s="84" customFormat="1" ht="41.25">
      <c r="A166" s="79" t="s">
        <v>229</v>
      </c>
      <c r="B166" s="78" t="s">
        <v>7</v>
      </c>
      <c r="C166" s="120" t="s">
        <v>67</v>
      </c>
      <c r="D166" s="124" t="s">
        <v>212</v>
      </c>
      <c r="E166" s="146" t="s">
        <v>226</v>
      </c>
      <c r="F166" s="153"/>
      <c r="G166" s="121" t="s">
        <v>230</v>
      </c>
      <c r="H166" s="80">
        <v>25000</v>
      </c>
      <c r="I166" s="81"/>
      <c r="J166" s="82">
        <f>IF(IF(H166="",0,H166)=0,0,(IF(H166&gt;0,IF(I166&gt;H166,0,H166-I166),IF(I166&gt;H166,H166-I166,0))))</f>
        <v>25000</v>
      </c>
      <c r="K166" s="117" t="str">
        <f t="shared" si="3"/>
        <v>00001130110520200123</v>
      </c>
      <c r="L166" s="83" t="str">
        <f>C166&amp;D166&amp;E166&amp;F166&amp;G166</f>
        <v>00001130110520200123</v>
      </c>
    </row>
    <row r="167" spans="1:12" ht="12.75">
      <c r="A167" s="99" t="s">
        <v>231</v>
      </c>
      <c r="B167" s="100" t="s">
        <v>7</v>
      </c>
      <c r="C167" s="101" t="s">
        <v>67</v>
      </c>
      <c r="D167" s="123" t="s">
        <v>233</v>
      </c>
      <c r="E167" s="149" t="s">
        <v>91</v>
      </c>
      <c r="F167" s="152"/>
      <c r="G167" s="128" t="s">
        <v>67</v>
      </c>
      <c r="H167" s="96">
        <v>97800</v>
      </c>
      <c r="I167" s="102">
        <v>13607.59</v>
      </c>
      <c r="J167" s="103">
        <v>84192.41</v>
      </c>
      <c r="K167" s="117" t="str">
        <f t="shared" si="3"/>
        <v>00002000000000000000</v>
      </c>
      <c r="L167" s="106" t="s">
        <v>232</v>
      </c>
    </row>
    <row r="168" spans="1:12" ht="12.75">
      <c r="A168" s="99" t="s">
        <v>234</v>
      </c>
      <c r="B168" s="100" t="s">
        <v>7</v>
      </c>
      <c r="C168" s="101" t="s">
        <v>67</v>
      </c>
      <c r="D168" s="123" t="s">
        <v>236</v>
      </c>
      <c r="E168" s="149" t="s">
        <v>91</v>
      </c>
      <c r="F168" s="152"/>
      <c r="G168" s="128" t="s">
        <v>67</v>
      </c>
      <c r="H168" s="96">
        <v>97800</v>
      </c>
      <c r="I168" s="102">
        <v>13607.59</v>
      </c>
      <c r="J168" s="103">
        <v>84192.41</v>
      </c>
      <c r="K168" s="117" t="str">
        <f t="shared" si="3"/>
        <v>00002030000000000000</v>
      </c>
      <c r="L168" s="106" t="s">
        <v>235</v>
      </c>
    </row>
    <row r="169" spans="1:12" ht="12.75">
      <c r="A169" s="99" t="s">
        <v>152</v>
      </c>
      <c r="B169" s="100" t="s">
        <v>7</v>
      </c>
      <c r="C169" s="101" t="s">
        <v>67</v>
      </c>
      <c r="D169" s="123" t="s">
        <v>236</v>
      </c>
      <c r="E169" s="149" t="s">
        <v>154</v>
      </c>
      <c r="F169" s="152"/>
      <c r="G169" s="128" t="s">
        <v>67</v>
      </c>
      <c r="H169" s="96">
        <v>97800</v>
      </c>
      <c r="I169" s="102">
        <v>13607.59</v>
      </c>
      <c r="J169" s="103">
        <v>84192.41</v>
      </c>
      <c r="K169" s="117" t="str">
        <f t="shared" si="3"/>
        <v>00002031200000000000</v>
      </c>
      <c r="L169" s="106" t="s">
        <v>237</v>
      </c>
    </row>
    <row r="170" spans="1:12" ht="30.75">
      <c r="A170" s="99" t="s">
        <v>238</v>
      </c>
      <c r="B170" s="100" t="s">
        <v>7</v>
      </c>
      <c r="C170" s="101" t="s">
        <v>67</v>
      </c>
      <c r="D170" s="123" t="s">
        <v>236</v>
      </c>
      <c r="E170" s="149" t="s">
        <v>240</v>
      </c>
      <c r="F170" s="152"/>
      <c r="G170" s="128" t="s">
        <v>67</v>
      </c>
      <c r="H170" s="96">
        <v>97800</v>
      </c>
      <c r="I170" s="102">
        <v>13607.59</v>
      </c>
      <c r="J170" s="103">
        <v>84192.41</v>
      </c>
      <c r="K170" s="117" t="str">
        <f t="shared" si="3"/>
        <v>00002031200051180000</v>
      </c>
      <c r="L170" s="106" t="s">
        <v>239</v>
      </c>
    </row>
    <row r="171" spans="1:12" ht="41.25">
      <c r="A171" s="99" t="s">
        <v>108</v>
      </c>
      <c r="B171" s="100" t="s">
        <v>7</v>
      </c>
      <c r="C171" s="101" t="s">
        <v>67</v>
      </c>
      <c r="D171" s="123" t="s">
        <v>236</v>
      </c>
      <c r="E171" s="149" t="s">
        <v>240</v>
      </c>
      <c r="F171" s="152"/>
      <c r="G171" s="128" t="s">
        <v>110</v>
      </c>
      <c r="H171" s="96">
        <v>73200</v>
      </c>
      <c r="I171" s="102">
        <v>13607.59</v>
      </c>
      <c r="J171" s="103">
        <v>59592.41</v>
      </c>
      <c r="K171" s="117" t="str">
        <f t="shared" si="3"/>
        <v>00002031200051180100</v>
      </c>
      <c r="L171" s="106" t="s">
        <v>241</v>
      </c>
    </row>
    <row r="172" spans="1:12" ht="21">
      <c r="A172" s="99" t="s">
        <v>111</v>
      </c>
      <c r="B172" s="100" t="s">
        <v>7</v>
      </c>
      <c r="C172" s="101" t="s">
        <v>67</v>
      </c>
      <c r="D172" s="123" t="s">
        <v>236</v>
      </c>
      <c r="E172" s="149" t="s">
        <v>240</v>
      </c>
      <c r="F172" s="152"/>
      <c r="G172" s="128" t="s">
        <v>113</v>
      </c>
      <c r="H172" s="96">
        <v>73200</v>
      </c>
      <c r="I172" s="102">
        <v>13607.59</v>
      </c>
      <c r="J172" s="103">
        <v>59592.41</v>
      </c>
      <c r="K172" s="117" t="str">
        <f t="shared" si="3"/>
        <v>00002031200051180120</v>
      </c>
      <c r="L172" s="106" t="s">
        <v>242</v>
      </c>
    </row>
    <row r="173" spans="1:12" s="84" customFormat="1" ht="12.75">
      <c r="A173" s="79" t="s">
        <v>114</v>
      </c>
      <c r="B173" s="78" t="s">
        <v>7</v>
      </c>
      <c r="C173" s="120" t="s">
        <v>67</v>
      </c>
      <c r="D173" s="124" t="s">
        <v>236</v>
      </c>
      <c r="E173" s="146" t="s">
        <v>240</v>
      </c>
      <c r="F173" s="153"/>
      <c r="G173" s="121" t="s">
        <v>115</v>
      </c>
      <c r="H173" s="80">
        <v>56500</v>
      </c>
      <c r="I173" s="81">
        <v>10548.99</v>
      </c>
      <c r="J173" s="82">
        <f>IF(IF(H173="",0,H173)=0,0,(IF(H173&gt;0,IF(I173&gt;H173,0,H173-I173),IF(I173&gt;H173,H173-I173,0))))</f>
        <v>45951.01</v>
      </c>
      <c r="K173" s="117" t="str">
        <f t="shared" si="3"/>
        <v>00002031200051180121</v>
      </c>
      <c r="L173" s="83" t="str">
        <f>C173&amp;D173&amp;E173&amp;F173&amp;G173</f>
        <v>00002031200051180121</v>
      </c>
    </row>
    <row r="174" spans="1:12" s="84" customFormat="1" ht="30.75">
      <c r="A174" s="79" t="s">
        <v>118</v>
      </c>
      <c r="B174" s="78" t="s">
        <v>7</v>
      </c>
      <c r="C174" s="120" t="s">
        <v>67</v>
      </c>
      <c r="D174" s="124" t="s">
        <v>236</v>
      </c>
      <c r="E174" s="146" t="s">
        <v>240</v>
      </c>
      <c r="F174" s="153"/>
      <c r="G174" s="121" t="s">
        <v>119</v>
      </c>
      <c r="H174" s="80">
        <v>16700</v>
      </c>
      <c r="I174" s="81">
        <v>3058.6</v>
      </c>
      <c r="J174" s="82">
        <f>IF(IF(H174="",0,H174)=0,0,(IF(H174&gt;0,IF(I174&gt;H174,0,H174-I174),IF(I174&gt;H174,H174-I174,0))))</f>
        <v>13641.4</v>
      </c>
      <c r="K174" s="117" t="str">
        <f t="shared" si="3"/>
        <v>00002031200051180129</v>
      </c>
      <c r="L174" s="83" t="str">
        <f>C174&amp;D174&amp;E174&amp;F174&amp;G174</f>
        <v>00002031200051180129</v>
      </c>
    </row>
    <row r="175" spans="1:12" ht="21">
      <c r="A175" s="99" t="s">
        <v>131</v>
      </c>
      <c r="B175" s="100" t="s">
        <v>7</v>
      </c>
      <c r="C175" s="101" t="s">
        <v>67</v>
      </c>
      <c r="D175" s="123" t="s">
        <v>236</v>
      </c>
      <c r="E175" s="149" t="s">
        <v>240</v>
      </c>
      <c r="F175" s="152"/>
      <c r="G175" s="128" t="s">
        <v>7</v>
      </c>
      <c r="H175" s="96">
        <v>24600</v>
      </c>
      <c r="I175" s="102"/>
      <c r="J175" s="103">
        <v>24600</v>
      </c>
      <c r="K175" s="117" t="str">
        <f t="shared" si="3"/>
        <v>00002031200051180200</v>
      </c>
      <c r="L175" s="106" t="s">
        <v>243</v>
      </c>
    </row>
    <row r="176" spans="1:12" ht="21">
      <c r="A176" s="99" t="s">
        <v>133</v>
      </c>
      <c r="B176" s="100" t="s">
        <v>7</v>
      </c>
      <c r="C176" s="101" t="s">
        <v>67</v>
      </c>
      <c r="D176" s="123" t="s">
        <v>236</v>
      </c>
      <c r="E176" s="149" t="s">
        <v>240</v>
      </c>
      <c r="F176" s="152"/>
      <c r="G176" s="128" t="s">
        <v>135</v>
      </c>
      <c r="H176" s="96">
        <v>24600</v>
      </c>
      <c r="I176" s="102"/>
      <c r="J176" s="103">
        <v>24600</v>
      </c>
      <c r="K176" s="117" t="str">
        <f t="shared" si="3"/>
        <v>00002031200051180240</v>
      </c>
      <c r="L176" s="106" t="s">
        <v>244</v>
      </c>
    </row>
    <row r="177" spans="1:12" s="84" customFormat="1" ht="12.75">
      <c r="A177" s="79" t="s">
        <v>136</v>
      </c>
      <c r="B177" s="78" t="s">
        <v>7</v>
      </c>
      <c r="C177" s="120" t="s">
        <v>67</v>
      </c>
      <c r="D177" s="124" t="s">
        <v>236</v>
      </c>
      <c r="E177" s="146" t="s">
        <v>240</v>
      </c>
      <c r="F177" s="153"/>
      <c r="G177" s="121" t="s">
        <v>137</v>
      </c>
      <c r="H177" s="80">
        <v>15400</v>
      </c>
      <c r="I177" s="81"/>
      <c r="J177" s="82">
        <f>IF(IF(H177="",0,H177)=0,0,(IF(H177&gt;0,IF(I177&gt;H177,0,H177-I177),IF(I177&gt;H177,H177-I177,0))))</f>
        <v>15400</v>
      </c>
      <c r="K177" s="117" t="str">
        <f t="shared" si="3"/>
        <v>00002031200051180244</v>
      </c>
      <c r="L177" s="83" t="str">
        <f>C177&amp;D177&amp;E177&amp;F177&amp;G177</f>
        <v>00002031200051180244</v>
      </c>
    </row>
    <row r="178" spans="1:12" s="84" customFormat="1" ht="12.75">
      <c r="A178" s="79" t="s">
        <v>138</v>
      </c>
      <c r="B178" s="78" t="s">
        <v>7</v>
      </c>
      <c r="C178" s="120" t="s">
        <v>67</v>
      </c>
      <c r="D178" s="124" t="s">
        <v>236</v>
      </c>
      <c r="E178" s="146" t="s">
        <v>240</v>
      </c>
      <c r="F178" s="153"/>
      <c r="G178" s="121" t="s">
        <v>139</v>
      </c>
      <c r="H178" s="80">
        <v>9200</v>
      </c>
      <c r="I178" s="81"/>
      <c r="J178" s="82">
        <f>IF(IF(H178="",0,H178)=0,0,(IF(H178&gt;0,IF(I178&gt;H178,0,H178-I178),IF(I178&gt;H178,H178-I178,0))))</f>
        <v>9200</v>
      </c>
      <c r="K178" s="117" t="str">
        <f t="shared" si="3"/>
        <v>00002031200051180247</v>
      </c>
      <c r="L178" s="83" t="str">
        <f>C178&amp;D178&amp;E178&amp;F178&amp;G178</f>
        <v>00002031200051180247</v>
      </c>
    </row>
    <row r="179" spans="1:12" ht="21">
      <c r="A179" s="99" t="s">
        <v>245</v>
      </c>
      <c r="B179" s="100" t="s">
        <v>7</v>
      </c>
      <c r="C179" s="101" t="s">
        <v>67</v>
      </c>
      <c r="D179" s="123" t="s">
        <v>247</v>
      </c>
      <c r="E179" s="149" t="s">
        <v>91</v>
      </c>
      <c r="F179" s="152"/>
      <c r="G179" s="128" t="s">
        <v>67</v>
      </c>
      <c r="H179" s="96">
        <v>60400</v>
      </c>
      <c r="I179" s="102"/>
      <c r="J179" s="103">
        <v>60400</v>
      </c>
      <c r="K179" s="117" t="str">
        <f t="shared" si="3"/>
        <v>00003000000000000000</v>
      </c>
      <c r="L179" s="106" t="s">
        <v>246</v>
      </c>
    </row>
    <row r="180" spans="1:12" ht="21">
      <c r="A180" s="99" t="s">
        <v>248</v>
      </c>
      <c r="B180" s="100" t="s">
        <v>7</v>
      </c>
      <c r="C180" s="101" t="s">
        <v>67</v>
      </c>
      <c r="D180" s="123" t="s">
        <v>250</v>
      </c>
      <c r="E180" s="149" t="s">
        <v>91</v>
      </c>
      <c r="F180" s="152"/>
      <c r="G180" s="128" t="s">
        <v>67</v>
      </c>
      <c r="H180" s="96">
        <v>60400</v>
      </c>
      <c r="I180" s="102"/>
      <c r="J180" s="103">
        <v>60400</v>
      </c>
      <c r="K180" s="117" t="str">
        <f t="shared" si="3"/>
        <v>00003100000000000000</v>
      </c>
      <c r="L180" s="106" t="s">
        <v>249</v>
      </c>
    </row>
    <row r="181" spans="1:12" ht="30.75">
      <c r="A181" s="99" t="s">
        <v>96</v>
      </c>
      <c r="B181" s="100" t="s">
        <v>7</v>
      </c>
      <c r="C181" s="101" t="s">
        <v>67</v>
      </c>
      <c r="D181" s="123" t="s">
        <v>250</v>
      </c>
      <c r="E181" s="149" t="s">
        <v>98</v>
      </c>
      <c r="F181" s="152"/>
      <c r="G181" s="128" t="s">
        <v>67</v>
      </c>
      <c r="H181" s="96">
        <v>60400</v>
      </c>
      <c r="I181" s="102"/>
      <c r="J181" s="103">
        <v>60400</v>
      </c>
      <c r="K181" s="117" t="str">
        <f t="shared" si="3"/>
        <v>00003100100000000000</v>
      </c>
      <c r="L181" s="106" t="s">
        <v>251</v>
      </c>
    </row>
    <row r="182" spans="1:12" ht="41.25">
      <c r="A182" s="99" t="s">
        <v>252</v>
      </c>
      <c r="B182" s="100" t="s">
        <v>7</v>
      </c>
      <c r="C182" s="101" t="s">
        <v>67</v>
      </c>
      <c r="D182" s="123" t="s">
        <v>250</v>
      </c>
      <c r="E182" s="149" t="s">
        <v>254</v>
      </c>
      <c r="F182" s="152"/>
      <c r="G182" s="128" t="s">
        <v>67</v>
      </c>
      <c r="H182" s="96">
        <v>60400</v>
      </c>
      <c r="I182" s="102"/>
      <c r="J182" s="103">
        <v>60400</v>
      </c>
      <c r="K182" s="117" t="str">
        <f t="shared" si="3"/>
        <v>00003100100020030000</v>
      </c>
      <c r="L182" s="106" t="s">
        <v>253</v>
      </c>
    </row>
    <row r="183" spans="1:12" ht="21">
      <c r="A183" s="99" t="s">
        <v>131</v>
      </c>
      <c r="B183" s="100" t="s">
        <v>7</v>
      </c>
      <c r="C183" s="101" t="s">
        <v>67</v>
      </c>
      <c r="D183" s="123" t="s">
        <v>250</v>
      </c>
      <c r="E183" s="149" t="s">
        <v>254</v>
      </c>
      <c r="F183" s="152"/>
      <c r="G183" s="128" t="s">
        <v>7</v>
      </c>
      <c r="H183" s="96">
        <v>60400</v>
      </c>
      <c r="I183" s="102"/>
      <c r="J183" s="103">
        <v>60400</v>
      </c>
      <c r="K183" s="117" t="str">
        <f t="shared" si="3"/>
        <v>00003100100020030200</v>
      </c>
      <c r="L183" s="106" t="s">
        <v>255</v>
      </c>
    </row>
    <row r="184" spans="1:12" ht="21">
      <c r="A184" s="99" t="s">
        <v>133</v>
      </c>
      <c r="B184" s="100" t="s">
        <v>7</v>
      </c>
      <c r="C184" s="101" t="s">
        <v>67</v>
      </c>
      <c r="D184" s="123" t="s">
        <v>250</v>
      </c>
      <c r="E184" s="149" t="s">
        <v>254</v>
      </c>
      <c r="F184" s="152"/>
      <c r="G184" s="128" t="s">
        <v>135</v>
      </c>
      <c r="H184" s="96">
        <v>60400</v>
      </c>
      <c r="I184" s="102"/>
      <c r="J184" s="103">
        <v>60400</v>
      </c>
      <c r="K184" s="117" t="str">
        <f t="shared" si="3"/>
        <v>00003100100020030240</v>
      </c>
      <c r="L184" s="106" t="s">
        <v>256</v>
      </c>
    </row>
    <row r="185" spans="1:12" s="84" customFormat="1" ht="12.75">
      <c r="A185" s="79" t="s">
        <v>136</v>
      </c>
      <c r="B185" s="78" t="s">
        <v>7</v>
      </c>
      <c r="C185" s="120" t="s">
        <v>67</v>
      </c>
      <c r="D185" s="124" t="s">
        <v>250</v>
      </c>
      <c r="E185" s="146" t="s">
        <v>254</v>
      </c>
      <c r="F185" s="153"/>
      <c r="G185" s="121" t="s">
        <v>137</v>
      </c>
      <c r="H185" s="80">
        <v>60400</v>
      </c>
      <c r="I185" s="81"/>
      <c r="J185" s="82">
        <f>IF(IF(H185="",0,H185)=0,0,(IF(H185&gt;0,IF(I185&gt;H185,0,H185-I185),IF(I185&gt;H185,H185-I185,0))))</f>
        <v>60400</v>
      </c>
      <c r="K185" s="117" t="str">
        <f t="shared" si="3"/>
        <v>00003100100020030244</v>
      </c>
      <c r="L185" s="83" t="str">
        <f>C185&amp;D185&amp;E185&amp;F185&amp;G185</f>
        <v>00003100100020030244</v>
      </c>
    </row>
    <row r="186" spans="1:12" ht="12.75">
      <c r="A186" s="99" t="s">
        <v>257</v>
      </c>
      <c r="B186" s="100" t="s">
        <v>7</v>
      </c>
      <c r="C186" s="101" t="s">
        <v>67</v>
      </c>
      <c r="D186" s="123" t="s">
        <v>259</v>
      </c>
      <c r="E186" s="149" t="s">
        <v>91</v>
      </c>
      <c r="F186" s="152"/>
      <c r="G186" s="128" t="s">
        <v>67</v>
      </c>
      <c r="H186" s="96">
        <v>3147700</v>
      </c>
      <c r="I186" s="102">
        <v>440212.78</v>
      </c>
      <c r="J186" s="103">
        <v>2707487.22</v>
      </c>
      <c r="K186" s="117" t="str">
        <f t="shared" si="3"/>
        <v>00004000000000000000</v>
      </c>
      <c r="L186" s="106" t="s">
        <v>258</v>
      </c>
    </row>
    <row r="187" spans="1:12" ht="12.75">
      <c r="A187" s="99" t="s">
        <v>260</v>
      </c>
      <c r="B187" s="100" t="s">
        <v>7</v>
      </c>
      <c r="C187" s="101" t="s">
        <v>67</v>
      </c>
      <c r="D187" s="123" t="s">
        <v>262</v>
      </c>
      <c r="E187" s="149" t="s">
        <v>91</v>
      </c>
      <c r="F187" s="152"/>
      <c r="G187" s="128" t="s">
        <v>67</v>
      </c>
      <c r="H187" s="96">
        <v>2992700</v>
      </c>
      <c r="I187" s="102">
        <v>315712.78</v>
      </c>
      <c r="J187" s="103">
        <v>2676987.22</v>
      </c>
      <c r="K187" s="117" t="str">
        <f t="shared" si="3"/>
        <v>00004090000000000000</v>
      </c>
      <c r="L187" s="106" t="s">
        <v>261</v>
      </c>
    </row>
    <row r="188" spans="1:12" ht="30.75">
      <c r="A188" s="99" t="s">
        <v>96</v>
      </c>
      <c r="B188" s="100" t="s">
        <v>7</v>
      </c>
      <c r="C188" s="101" t="s">
        <v>67</v>
      </c>
      <c r="D188" s="123" t="s">
        <v>262</v>
      </c>
      <c r="E188" s="149" t="s">
        <v>98</v>
      </c>
      <c r="F188" s="152"/>
      <c r="G188" s="128" t="s">
        <v>67</v>
      </c>
      <c r="H188" s="96">
        <v>2983500</v>
      </c>
      <c r="I188" s="102">
        <v>315712.78</v>
      </c>
      <c r="J188" s="103">
        <v>2667787.22</v>
      </c>
      <c r="K188" s="117" t="str">
        <f t="shared" si="3"/>
        <v>00004090100000000000</v>
      </c>
      <c r="L188" s="106" t="s">
        <v>263</v>
      </c>
    </row>
    <row r="189" spans="1:12" ht="30.75">
      <c r="A189" s="99" t="s">
        <v>264</v>
      </c>
      <c r="B189" s="100" t="s">
        <v>7</v>
      </c>
      <c r="C189" s="101" t="s">
        <v>67</v>
      </c>
      <c r="D189" s="123" t="s">
        <v>262</v>
      </c>
      <c r="E189" s="149" t="s">
        <v>266</v>
      </c>
      <c r="F189" s="152"/>
      <c r="G189" s="128" t="s">
        <v>67</v>
      </c>
      <c r="H189" s="96">
        <v>2983500</v>
      </c>
      <c r="I189" s="102">
        <v>315712.78</v>
      </c>
      <c r="J189" s="103">
        <v>2667787.22</v>
      </c>
      <c r="K189" s="117" t="str">
        <f t="shared" si="3"/>
        <v>00004090100200000000</v>
      </c>
      <c r="L189" s="106" t="s">
        <v>265</v>
      </c>
    </row>
    <row r="190" spans="1:12" ht="30.75">
      <c r="A190" s="99" t="s">
        <v>267</v>
      </c>
      <c r="B190" s="100" t="s">
        <v>7</v>
      </c>
      <c r="C190" s="101" t="s">
        <v>67</v>
      </c>
      <c r="D190" s="123" t="s">
        <v>262</v>
      </c>
      <c r="E190" s="149" t="s">
        <v>269</v>
      </c>
      <c r="F190" s="152"/>
      <c r="G190" s="128" t="s">
        <v>67</v>
      </c>
      <c r="H190" s="96">
        <v>600000</v>
      </c>
      <c r="I190" s="102">
        <v>306529.78</v>
      </c>
      <c r="J190" s="103">
        <v>293470.22</v>
      </c>
      <c r="K190" s="117" t="str">
        <f t="shared" si="3"/>
        <v>00004090100220040000</v>
      </c>
      <c r="L190" s="106" t="s">
        <v>268</v>
      </c>
    </row>
    <row r="191" spans="1:12" ht="21">
      <c r="A191" s="99" t="s">
        <v>131</v>
      </c>
      <c r="B191" s="100" t="s">
        <v>7</v>
      </c>
      <c r="C191" s="101" t="s">
        <v>67</v>
      </c>
      <c r="D191" s="123" t="s">
        <v>262</v>
      </c>
      <c r="E191" s="149" t="s">
        <v>269</v>
      </c>
      <c r="F191" s="152"/>
      <c r="G191" s="128" t="s">
        <v>7</v>
      </c>
      <c r="H191" s="96">
        <v>600000</v>
      </c>
      <c r="I191" s="102">
        <v>306529.78</v>
      </c>
      <c r="J191" s="103">
        <v>293470.22</v>
      </c>
      <c r="K191" s="117" t="str">
        <f t="shared" si="3"/>
        <v>00004090100220040200</v>
      </c>
      <c r="L191" s="106" t="s">
        <v>270</v>
      </c>
    </row>
    <row r="192" spans="1:12" ht="21">
      <c r="A192" s="99" t="s">
        <v>133</v>
      </c>
      <c r="B192" s="100" t="s">
        <v>7</v>
      </c>
      <c r="C192" s="101" t="s">
        <v>67</v>
      </c>
      <c r="D192" s="123" t="s">
        <v>262</v>
      </c>
      <c r="E192" s="149" t="s">
        <v>269</v>
      </c>
      <c r="F192" s="152"/>
      <c r="G192" s="128" t="s">
        <v>135</v>
      </c>
      <c r="H192" s="96">
        <v>600000</v>
      </c>
      <c r="I192" s="102">
        <v>306529.78</v>
      </c>
      <c r="J192" s="103">
        <v>293470.22</v>
      </c>
      <c r="K192" s="117" t="str">
        <f t="shared" si="3"/>
        <v>00004090100220040240</v>
      </c>
      <c r="L192" s="106" t="s">
        <v>271</v>
      </c>
    </row>
    <row r="193" spans="1:12" s="84" customFormat="1" ht="12.75">
      <c r="A193" s="79" t="s">
        <v>136</v>
      </c>
      <c r="B193" s="78" t="s">
        <v>7</v>
      </c>
      <c r="C193" s="120" t="s">
        <v>67</v>
      </c>
      <c r="D193" s="124" t="s">
        <v>262</v>
      </c>
      <c r="E193" s="146" t="s">
        <v>269</v>
      </c>
      <c r="F193" s="153"/>
      <c r="G193" s="121" t="s">
        <v>137</v>
      </c>
      <c r="H193" s="80">
        <v>600000</v>
      </c>
      <c r="I193" s="81">
        <v>306529.78</v>
      </c>
      <c r="J193" s="82">
        <f>IF(IF(H193="",0,H193)=0,0,(IF(H193&gt;0,IF(I193&gt;H193,0,H193-I193),IF(I193&gt;H193,H193-I193,0))))</f>
        <v>293470.22</v>
      </c>
      <c r="K193" s="117" t="str">
        <f t="shared" si="3"/>
        <v>00004090100220040244</v>
      </c>
      <c r="L193" s="83" t="str">
        <f>C193&amp;D193&amp;E193&amp;F193&amp;G193</f>
        <v>00004090100220040244</v>
      </c>
    </row>
    <row r="194" spans="1:12" ht="30.75">
      <c r="A194" s="99" t="s">
        <v>272</v>
      </c>
      <c r="B194" s="100" t="s">
        <v>7</v>
      </c>
      <c r="C194" s="101" t="s">
        <v>67</v>
      </c>
      <c r="D194" s="123" t="s">
        <v>262</v>
      </c>
      <c r="E194" s="149" t="s">
        <v>274</v>
      </c>
      <c r="F194" s="152"/>
      <c r="G194" s="128" t="s">
        <v>67</v>
      </c>
      <c r="H194" s="96">
        <v>299200</v>
      </c>
      <c r="I194" s="102">
        <v>9183</v>
      </c>
      <c r="J194" s="103">
        <v>290017</v>
      </c>
      <c r="K194" s="117" t="str">
        <f t="shared" si="3"/>
        <v>00004090100220050000</v>
      </c>
      <c r="L194" s="106" t="s">
        <v>273</v>
      </c>
    </row>
    <row r="195" spans="1:12" ht="21">
      <c r="A195" s="99" t="s">
        <v>131</v>
      </c>
      <c r="B195" s="100" t="s">
        <v>7</v>
      </c>
      <c r="C195" s="101" t="s">
        <v>67</v>
      </c>
      <c r="D195" s="123" t="s">
        <v>262</v>
      </c>
      <c r="E195" s="149" t="s">
        <v>274</v>
      </c>
      <c r="F195" s="152"/>
      <c r="G195" s="128" t="s">
        <v>7</v>
      </c>
      <c r="H195" s="96">
        <v>299200</v>
      </c>
      <c r="I195" s="102">
        <v>9183</v>
      </c>
      <c r="J195" s="103">
        <v>290017</v>
      </c>
      <c r="K195" s="117" t="str">
        <f t="shared" si="3"/>
        <v>00004090100220050200</v>
      </c>
      <c r="L195" s="106" t="s">
        <v>275</v>
      </c>
    </row>
    <row r="196" spans="1:12" ht="21">
      <c r="A196" s="99" t="s">
        <v>133</v>
      </c>
      <c r="B196" s="100" t="s">
        <v>7</v>
      </c>
      <c r="C196" s="101" t="s">
        <v>67</v>
      </c>
      <c r="D196" s="123" t="s">
        <v>262</v>
      </c>
      <c r="E196" s="149" t="s">
        <v>274</v>
      </c>
      <c r="F196" s="152"/>
      <c r="G196" s="128" t="s">
        <v>135</v>
      </c>
      <c r="H196" s="96">
        <v>299200</v>
      </c>
      <c r="I196" s="102">
        <v>9183</v>
      </c>
      <c r="J196" s="103">
        <v>290017</v>
      </c>
      <c r="K196" s="117" t="str">
        <f t="shared" si="3"/>
        <v>00004090100220050240</v>
      </c>
      <c r="L196" s="106" t="s">
        <v>276</v>
      </c>
    </row>
    <row r="197" spans="1:12" s="84" customFormat="1" ht="12.75">
      <c r="A197" s="79" t="s">
        <v>136</v>
      </c>
      <c r="B197" s="78" t="s">
        <v>7</v>
      </c>
      <c r="C197" s="120" t="s">
        <v>67</v>
      </c>
      <c r="D197" s="124" t="s">
        <v>262</v>
      </c>
      <c r="E197" s="146" t="s">
        <v>274</v>
      </c>
      <c r="F197" s="153"/>
      <c r="G197" s="121" t="s">
        <v>137</v>
      </c>
      <c r="H197" s="80">
        <v>299200</v>
      </c>
      <c r="I197" s="81">
        <v>9183</v>
      </c>
      <c r="J197" s="82">
        <f>IF(IF(H197="",0,H197)=0,0,(IF(H197&gt;0,IF(I197&gt;H197,0,H197-I197),IF(I197&gt;H197,H197-I197,0))))</f>
        <v>290017</v>
      </c>
      <c r="K197" s="117" t="str">
        <f t="shared" si="3"/>
        <v>00004090100220050244</v>
      </c>
      <c r="L197" s="83" t="str">
        <f>C197&amp;D197&amp;E197&amp;F197&amp;G197</f>
        <v>00004090100220050244</v>
      </c>
    </row>
    <row r="198" spans="1:12" ht="30.75">
      <c r="A198" s="99" t="s">
        <v>277</v>
      </c>
      <c r="B198" s="100" t="s">
        <v>7</v>
      </c>
      <c r="C198" s="101" t="s">
        <v>67</v>
      </c>
      <c r="D198" s="123" t="s">
        <v>262</v>
      </c>
      <c r="E198" s="149" t="s">
        <v>279</v>
      </c>
      <c r="F198" s="152"/>
      <c r="G198" s="128" t="s">
        <v>67</v>
      </c>
      <c r="H198" s="96">
        <v>1980000</v>
      </c>
      <c r="I198" s="102"/>
      <c r="J198" s="103">
        <v>1980000</v>
      </c>
      <c r="K198" s="117" t="str">
        <f t="shared" si="3"/>
        <v>00004090100271520000</v>
      </c>
      <c r="L198" s="106" t="s">
        <v>278</v>
      </c>
    </row>
    <row r="199" spans="1:12" ht="21">
      <c r="A199" s="99" t="s">
        <v>131</v>
      </c>
      <c r="B199" s="100" t="s">
        <v>7</v>
      </c>
      <c r="C199" s="101" t="s">
        <v>67</v>
      </c>
      <c r="D199" s="123" t="s">
        <v>262</v>
      </c>
      <c r="E199" s="149" t="s">
        <v>279</v>
      </c>
      <c r="F199" s="152"/>
      <c r="G199" s="128" t="s">
        <v>7</v>
      </c>
      <c r="H199" s="96">
        <v>1980000</v>
      </c>
      <c r="I199" s="102"/>
      <c r="J199" s="103">
        <v>1980000</v>
      </c>
      <c r="K199" s="117" t="str">
        <f t="shared" si="3"/>
        <v>00004090100271520200</v>
      </c>
      <c r="L199" s="106" t="s">
        <v>280</v>
      </c>
    </row>
    <row r="200" spans="1:12" ht="21">
      <c r="A200" s="99" t="s">
        <v>133</v>
      </c>
      <c r="B200" s="100" t="s">
        <v>7</v>
      </c>
      <c r="C200" s="101" t="s">
        <v>67</v>
      </c>
      <c r="D200" s="123" t="s">
        <v>262</v>
      </c>
      <c r="E200" s="149" t="s">
        <v>279</v>
      </c>
      <c r="F200" s="152"/>
      <c r="G200" s="128" t="s">
        <v>135</v>
      </c>
      <c r="H200" s="96">
        <v>1980000</v>
      </c>
      <c r="I200" s="102"/>
      <c r="J200" s="103">
        <v>1980000</v>
      </c>
      <c r="K200" s="117" t="str">
        <f t="shared" si="3"/>
        <v>00004090100271520240</v>
      </c>
      <c r="L200" s="106" t="s">
        <v>281</v>
      </c>
    </row>
    <row r="201" spans="1:12" s="84" customFormat="1" ht="12.75">
      <c r="A201" s="79" t="s">
        <v>136</v>
      </c>
      <c r="B201" s="78" t="s">
        <v>7</v>
      </c>
      <c r="C201" s="120" t="s">
        <v>67</v>
      </c>
      <c r="D201" s="124" t="s">
        <v>262</v>
      </c>
      <c r="E201" s="146" t="s">
        <v>279</v>
      </c>
      <c r="F201" s="153"/>
      <c r="G201" s="121" t="s">
        <v>137</v>
      </c>
      <c r="H201" s="80">
        <v>1980000</v>
      </c>
      <c r="I201" s="81"/>
      <c r="J201" s="82">
        <f>IF(IF(H201="",0,H201)=0,0,(IF(H201&gt;0,IF(I201&gt;H201,0,H201-I201),IF(I201&gt;H201,H201-I201,0))))</f>
        <v>1980000</v>
      </c>
      <c r="K201" s="117" t="str">
        <f t="shared" si="3"/>
        <v>00004090100271520244</v>
      </c>
      <c r="L201" s="83" t="str">
        <f>C201&amp;D201&amp;E201&amp;F201&amp;G201</f>
        <v>00004090100271520244</v>
      </c>
    </row>
    <row r="202" spans="1:12" ht="30.75">
      <c r="A202" s="99" t="s">
        <v>282</v>
      </c>
      <c r="B202" s="100" t="s">
        <v>7</v>
      </c>
      <c r="C202" s="101" t="s">
        <v>67</v>
      </c>
      <c r="D202" s="123" t="s">
        <v>262</v>
      </c>
      <c r="E202" s="149" t="s">
        <v>284</v>
      </c>
      <c r="F202" s="152"/>
      <c r="G202" s="128" t="s">
        <v>67</v>
      </c>
      <c r="H202" s="96">
        <v>104300</v>
      </c>
      <c r="I202" s="102"/>
      <c r="J202" s="103">
        <v>104300</v>
      </c>
      <c r="K202" s="117" t="str">
        <f t="shared" si="3"/>
        <v>000040901002S1520000</v>
      </c>
      <c r="L202" s="106" t="s">
        <v>283</v>
      </c>
    </row>
    <row r="203" spans="1:12" ht="21">
      <c r="A203" s="99" t="s">
        <v>131</v>
      </c>
      <c r="B203" s="100" t="s">
        <v>7</v>
      </c>
      <c r="C203" s="101" t="s">
        <v>67</v>
      </c>
      <c r="D203" s="123" t="s">
        <v>262</v>
      </c>
      <c r="E203" s="149" t="s">
        <v>284</v>
      </c>
      <c r="F203" s="152"/>
      <c r="G203" s="128" t="s">
        <v>7</v>
      </c>
      <c r="H203" s="96">
        <v>104300</v>
      </c>
      <c r="I203" s="102"/>
      <c r="J203" s="103">
        <v>104300</v>
      </c>
      <c r="K203" s="117" t="str">
        <f t="shared" si="3"/>
        <v>000040901002S1520200</v>
      </c>
      <c r="L203" s="106" t="s">
        <v>285</v>
      </c>
    </row>
    <row r="204" spans="1:12" ht="21">
      <c r="A204" s="99" t="s">
        <v>133</v>
      </c>
      <c r="B204" s="100" t="s">
        <v>7</v>
      </c>
      <c r="C204" s="101" t="s">
        <v>67</v>
      </c>
      <c r="D204" s="123" t="s">
        <v>262</v>
      </c>
      <c r="E204" s="149" t="s">
        <v>284</v>
      </c>
      <c r="F204" s="152"/>
      <c r="G204" s="128" t="s">
        <v>135</v>
      </c>
      <c r="H204" s="96">
        <v>104300</v>
      </c>
      <c r="I204" s="102"/>
      <c r="J204" s="103">
        <v>104300</v>
      </c>
      <c r="K204" s="117" t="str">
        <f t="shared" si="3"/>
        <v>000040901002S1520240</v>
      </c>
      <c r="L204" s="106" t="s">
        <v>286</v>
      </c>
    </row>
    <row r="205" spans="1:12" s="84" customFormat="1" ht="12.75">
      <c r="A205" s="79" t="s">
        <v>136</v>
      </c>
      <c r="B205" s="78" t="s">
        <v>7</v>
      </c>
      <c r="C205" s="120" t="s">
        <v>67</v>
      </c>
      <c r="D205" s="124" t="s">
        <v>262</v>
      </c>
      <c r="E205" s="146" t="s">
        <v>284</v>
      </c>
      <c r="F205" s="153"/>
      <c r="G205" s="121" t="s">
        <v>137</v>
      </c>
      <c r="H205" s="80">
        <v>104300</v>
      </c>
      <c r="I205" s="81"/>
      <c r="J205" s="82">
        <f>IF(IF(H205="",0,H205)=0,0,(IF(H205&gt;0,IF(I205&gt;H205,0,H205-I205),IF(I205&gt;H205,H205-I205,0))))</f>
        <v>104300</v>
      </c>
      <c r="K205" s="117" t="str">
        <f t="shared" si="3"/>
        <v>000040901002S1520244</v>
      </c>
      <c r="L205" s="83" t="str">
        <f>C205&amp;D205&amp;E205&amp;F205&amp;G205</f>
        <v>000040901002S1520244</v>
      </c>
    </row>
    <row r="206" spans="1:12" ht="12.75">
      <c r="A206" s="99" t="s">
        <v>152</v>
      </c>
      <c r="B206" s="100" t="s">
        <v>7</v>
      </c>
      <c r="C206" s="101" t="s">
        <v>67</v>
      </c>
      <c r="D206" s="123" t="s">
        <v>262</v>
      </c>
      <c r="E206" s="149" t="s">
        <v>154</v>
      </c>
      <c r="F206" s="152"/>
      <c r="G206" s="128" t="s">
        <v>67</v>
      </c>
      <c r="H206" s="96">
        <v>9200</v>
      </c>
      <c r="I206" s="102"/>
      <c r="J206" s="103">
        <v>9200</v>
      </c>
      <c r="K206" s="117" t="str">
        <f t="shared" si="3"/>
        <v>00004091200000000000</v>
      </c>
      <c r="L206" s="106" t="s">
        <v>287</v>
      </c>
    </row>
    <row r="207" spans="1:12" ht="41.25">
      <c r="A207" s="99" t="s">
        <v>288</v>
      </c>
      <c r="B207" s="100" t="s">
        <v>7</v>
      </c>
      <c r="C207" s="101" t="s">
        <v>67</v>
      </c>
      <c r="D207" s="123" t="s">
        <v>262</v>
      </c>
      <c r="E207" s="149" t="s">
        <v>290</v>
      </c>
      <c r="F207" s="152"/>
      <c r="G207" s="128" t="s">
        <v>67</v>
      </c>
      <c r="H207" s="96">
        <v>9200</v>
      </c>
      <c r="I207" s="102"/>
      <c r="J207" s="103">
        <v>9200</v>
      </c>
      <c r="K207" s="117" t="str">
        <f t="shared" si="3"/>
        <v>00004091200000047000</v>
      </c>
      <c r="L207" s="106" t="s">
        <v>289</v>
      </c>
    </row>
    <row r="208" spans="1:12" ht="21">
      <c r="A208" s="99" t="s">
        <v>131</v>
      </c>
      <c r="B208" s="100" t="s">
        <v>7</v>
      </c>
      <c r="C208" s="101" t="s">
        <v>67</v>
      </c>
      <c r="D208" s="123" t="s">
        <v>262</v>
      </c>
      <c r="E208" s="149" t="s">
        <v>290</v>
      </c>
      <c r="F208" s="152"/>
      <c r="G208" s="128" t="s">
        <v>7</v>
      </c>
      <c r="H208" s="96">
        <v>9200</v>
      </c>
      <c r="I208" s="102"/>
      <c r="J208" s="103">
        <v>9200</v>
      </c>
      <c r="K208" s="117" t="str">
        <f t="shared" si="3"/>
        <v>00004091200000047200</v>
      </c>
      <c r="L208" s="106" t="s">
        <v>291</v>
      </c>
    </row>
    <row r="209" spans="1:12" ht="21">
      <c r="A209" s="99" t="s">
        <v>133</v>
      </c>
      <c r="B209" s="100" t="s">
        <v>7</v>
      </c>
      <c r="C209" s="101" t="s">
        <v>67</v>
      </c>
      <c r="D209" s="123" t="s">
        <v>262</v>
      </c>
      <c r="E209" s="149" t="s">
        <v>290</v>
      </c>
      <c r="F209" s="152"/>
      <c r="G209" s="128" t="s">
        <v>135</v>
      </c>
      <c r="H209" s="96">
        <v>9200</v>
      </c>
      <c r="I209" s="102"/>
      <c r="J209" s="103">
        <v>9200</v>
      </c>
      <c r="K209" s="117" t="str">
        <f t="shared" si="3"/>
        <v>00004091200000047240</v>
      </c>
      <c r="L209" s="106" t="s">
        <v>292</v>
      </c>
    </row>
    <row r="210" spans="1:12" s="84" customFormat="1" ht="12.75">
      <c r="A210" s="79" t="s">
        <v>136</v>
      </c>
      <c r="B210" s="78" t="s">
        <v>7</v>
      </c>
      <c r="C210" s="120" t="s">
        <v>67</v>
      </c>
      <c r="D210" s="124" t="s">
        <v>262</v>
      </c>
      <c r="E210" s="146" t="s">
        <v>290</v>
      </c>
      <c r="F210" s="153"/>
      <c r="G210" s="121" t="s">
        <v>137</v>
      </c>
      <c r="H210" s="80">
        <v>9200</v>
      </c>
      <c r="I210" s="81"/>
      <c r="J210" s="82">
        <f>IF(IF(H210="",0,H210)=0,0,(IF(H210&gt;0,IF(I210&gt;H210,0,H210-I210),IF(I210&gt;H210,H210-I210,0))))</f>
        <v>9200</v>
      </c>
      <c r="K210" s="117" t="str">
        <f t="shared" si="3"/>
        <v>00004091200000047244</v>
      </c>
      <c r="L210" s="83" t="str">
        <f>C210&amp;D210&amp;E210&amp;F210&amp;G210</f>
        <v>00004091200000047244</v>
      </c>
    </row>
    <row r="211" spans="1:12" ht="12.75">
      <c r="A211" s="99" t="s">
        <v>293</v>
      </c>
      <c r="B211" s="100" t="s">
        <v>7</v>
      </c>
      <c r="C211" s="101" t="s">
        <v>67</v>
      </c>
      <c r="D211" s="123" t="s">
        <v>295</v>
      </c>
      <c r="E211" s="149" t="s">
        <v>91</v>
      </c>
      <c r="F211" s="152"/>
      <c r="G211" s="128" t="s">
        <v>67</v>
      </c>
      <c r="H211" s="96">
        <v>155000</v>
      </c>
      <c r="I211" s="102">
        <v>124500</v>
      </c>
      <c r="J211" s="103">
        <v>30500</v>
      </c>
      <c r="K211" s="117" t="str">
        <f aca="true" t="shared" si="4" ref="K211:K274">C211&amp;D211&amp;E211&amp;F211&amp;G211</f>
        <v>00004120000000000000</v>
      </c>
      <c r="L211" s="106" t="s">
        <v>294</v>
      </c>
    </row>
    <row r="212" spans="1:12" ht="30.75">
      <c r="A212" s="99" t="s">
        <v>96</v>
      </c>
      <c r="B212" s="100" t="s">
        <v>7</v>
      </c>
      <c r="C212" s="101" t="s">
        <v>67</v>
      </c>
      <c r="D212" s="123" t="s">
        <v>295</v>
      </c>
      <c r="E212" s="149" t="s">
        <v>98</v>
      </c>
      <c r="F212" s="152"/>
      <c r="G212" s="128" t="s">
        <v>67</v>
      </c>
      <c r="H212" s="96">
        <v>155000</v>
      </c>
      <c r="I212" s="102">
        <v>124500</v>
      </c>
      <c r="J212" s="103">
        <v>30500</v>
      </c>
      <c r="K212" s="117" t="str">
        <f t="shared" si="4"/>
        <v>00004120100000000000</v>
      </c>
      <c r="L212" s="106" t="s">
        <v>296</v>
      </c>
    </row>
    <row r="213" spans="1:12" ht="41.25">
      <c r="A213" s="99" t="s">
        <v>297</v>
      </c>
      <c r="B213" s="100" t="s">
        <v>7</v>
      </c>
      <c r="C213" s="101" t="s">
        <v>67</v>
      </c>
      <c r="D213" s="123" t="s">
        <v>295</v>
      </c>
      <c r="E213" s="149" t="s">
        <v>299</v>
      </c>
      <c r="F213" s="152"/>
      <c r="G213" s="128" t="s">
        <v>67</v>
      </c>
      <c r="H213" s="96">
        <v>150000</v>
      </c>
      <c r="I213" s="102">
        <v>124500</v>
      </c>
      <c r="J213" s="103">
        <v>25500</v>
      </c>
      <c r="K213" s="117" t="str">
        <f t="shared" si="4"/>
        <v>00004120100020210000</v>
      </c>
      <c r="L213" s="106" t="s">
        <v>298</v>
      </c>
    </row>
    <row r="214" spans="1:12" ht="21">
      <c r="A214" s="99" t="s">
        <v>131</v>
      </c>
      <c r="B214" s="100" t="s">
        <v>7</v>
      </c>
      <c r="C214" s="101" t="s">
        <v>67</v>
      </c>
      <c r="D214" s="123" t="s">
        <v>295</v>
      </c>
      <c r="E214" s="149" t="s">
        <v>299</v>
      </c>
      <c r="F214" s="152"/>
      <c r="G214" s="128" t="s">
        <v>7</v>
      </c>
      <c r="H214" s="96">
        <v>150000</v>
      </c>
      <c r="I214" s="102">
        <v>124500</v>
      </c>
      <c r="J214" s="103">
        <v>25500</v>
      </c>
      <c r="K214" s="117" t="str">
        <f t="shared" si="4"/>
        <v>00004120100020210200</v>
      </c>
      <c r="L214" s="106" t="s">
        <v>300</v>
      </c>
    </row>
    <row r="215" spans="1:12" ht="21">
      <c r="A215" s="99" t="s">
        <v>133</v>
      </c>
      <c r="B215" s="100" t="s">
        <v>7</v>
      </c>
      <c r="C215" s="101" t="s">
        <v>67</v>
      </c>
      <c r="D215" s="123" t="s">
        <v>295</v>
      </c>
      <c r="E215" s="149" t="s">
        <v>299</v>
      </c>
      <c r="F215" s="152"/>
      <c r="G215" s="128" t="s">
        <v>135</v>
      </c>
      <c r="H215" s="96">
        <v>150000</v>
      </c>
      <c r="I215" s="102">
        <v>124500</v>
      </c>
      <c r="J215" s="103">
        <v>25500</v>
      </c>
      <c r="K215" s="117" t="str">
        <f t="shared" si="4"/>
        <v>00004120100020210240</v>
      </c>
      <c r="L215" s="106" t="s">
        <v>301</v>
      </c>
    </row>
    <row r="216" spans="1:12" s="84" customFormat="1" ht="12.75">
      <c r="A216" s="79" t="s">
        <v>136</v>
      </c>
      <c r="B216" s="78" t="s">
        <v>7</v>
      </c>
      <c r="C216" s="120" t="s">
        <v>67</v>
      </c>
      <c r="D216" s="124" t="s">
        <v>295</v>
      </c>
      <c r="E216" s="146" t="s">
        <v>299</v>
      </c>
      <c r="F216" s="153"/>
      <c r="G216" s="121" t="s">
        <v>137</v>
      </c>
      <c r="H216" s="80">
        <v>150000</v>
      </c>
      <c r="I216" s="81">
        <v>124500</v>
      </c>
      <c r="J216" s="82">
        <f>IF(IF(H216="",0,H216)=0,0,(IF(H216&gt;0,IF(I216&gt;H216,0,H216-I216),IF(I216&gt;H216,H216-I216,0))))</f>
        <v>25500</v>
      </c>
      <c r="K216" s="117" t="str">
        <f t="shared" si="4"/>
        <v>00004120100020210244</v>
      </c>
      <c r="L216" s="83" t="str">
        <f>C216&amp;D216&amp;E216&amp;F216&amp;G216</f>
        <v>00004120100020210244</v>
      </c>
    </row>
    <row r="217" spans="1:12" ht="30.75">
      <c r="A217" s="99" t="s">
        <v>302</v>
      </c>
      <c r="B217" s="100" t="s">
        <v>7</v>
      </c>
      <c r="C217" s="101" t="s">
        <v>67</v>
      </c>
      <c r="D217" s="123" t="s">
        <v>295</v>
      </c>
      <c r="E217" s="149" t="s">
        <v>304</v>
      </c>
      <c r="F217" s="152"/>
      <c r="G217" s="128" t="s">
        <v>67</v>
      </c>
      <c r="H217" s="96">
        <v>5000</v>
      </c>
      <c r="I217" s="102"/>
      <c r="J217" s="103">
        <v>5000</v>
      </c>
      <c r="K217" s="117" t="str">
        <f t="shared" si="4"/>
        <v>00004120100800000000</v>
      </c>
      <c r="L217" s="106" t="s">
        <v>303</v>
      </c>
    </row>
    <row r="218" spans="1:12" ht="30.75">
      <c r="A218" s="99" t="s">
        <v>305</v>
      </c>
      <c r="B218" s="100" t="s">
        <v>7</v>
      </c>
      <c r="C218" s="101" t="s">
        <v>67</v>
      </c>
      <c r="D218" s="123" t="s">
        <v>295</v>
      </c>
      <c r="E218" s="149" t="s">
        <v>307</v>
      </c>
      <c r="F218" s="152"/>
      <c r="G218" s="128" t="s">
        <v>67</v>
      </c>
      <c r="H218" s="96">
        <v>5000</v>
      </c>
      <c r="I218" s="102"/>
      <c r="J218" s="103">
        <v>5000</v>
      </c>
      <c r="K218" s="117" t="str">
        <f t="shared" si="4"/>
        <v>00004120100820280000</v>
      </c>
      <c r="L218" s="106" t="s">
        <v>306</v>
      </c>
    </row>
    <row r="219" spans="1:12" ht="12.75">
      <c r="A219" s="99" t="s">
        <v>140</v>
      </c>
      <c r="B219" s="100" t="s">
        <v>7</v>
      </c>
      <c r="C219" s="101" t="s">
        <v>67</v>
      </c>
      <c r="D219" s="123" t="s">
        <v>295</v>
      </c>
      <c r="E219" s="149" t="s">
        <v>307</v>
      </c>
      <c r="F219" s="152"/>
      <c r="G219" s="128" t="s">
        <v>142</v>
      </c>
      <c r="H219" s="96">
        <v>5000</v>
      </c>
      <c r="I219" s="102"/>
      <c r="J219" s="103">
        <v>5000</v>
      </c>
      <c r="K219" s="117" t="str">
        <f t="shared" si="4"/>
        <v>00004120100820280800</v>
      </c>
      <c r="L219" s="106" t="s">
        <v>308</v>
      </c>
    </row>
    <row r="220" spans="1:12" ht="30.75">
      <c r="A220" s="99" t="s">
        <v>309</v>
      </c>
      <c r="B220" s="100" t="s">
        <v>7</v>
      </c>
      <c r="C220" s="101" t="s">
        <v>67</v>
      </c>
      <c r="D220" s="123" t="s">
        <v>295</v>
      </c>
      <c r="E220" s="149" t="s">
        <v>307</v>
      </c>
      <c r="F220" s="152"/>
      <c r="G220" s="128" t="s">
        <v>311</v>
      </c>
      <c r="H220" s="96">
        <v>5000</v>
      </c>
      <c r="I220" s="102"/>
      <c r="J220" s="103">
        <v>5000</v>
      </c>
      <c r="K220" s="117" t="str">
        <f t="shared" si="4"/>
        <v>00004120100820280810</v>
      </c>
      <c r="L220" s="106" t="s">
        <v>310</v>
      </c>
    </row>
    <row r="221" spans="1:12" s="84" customFormat="1" ht="41.25">
      <c r="A221" s="79" t="s">
        <v>312</v>
      </c>
      <c r="B221" s="78" t="s">
        <v>7</v>
      </c>
      <c r="C221" s="120" t="s">
        <v>67</v>
      </c>
      <c r="D221" s="124" t="s">
        <v>295</v>
      </c>
      <c r="E221" s="146" t="s">
        <v>307</v>
      </c>
      <c r="F221" s="153"/>
      <c r="G221" s="121" t="s">
        <v>313</v>
      </c>
      <c r="H221" s="80">
        <v>5000</v>
      </c>
      <c r="I221" s="81"/>
      <c r="J221" s="82">
        <f>IF(IF(H221="",0,H221)=0,0,(IF(H221&gt;0,IF(I221&gt;H221,0,H221-I221),IF(I221&gt;H221,H221-I221,0))))</f>
        <v>5000</v>
      </c>
      <c r="K221" s="117" t="str">
        <f t="shared" si="4"/>
        <v>00004120100820280812</v>
      </c>
      <c r="L221" s="83" t="str">
        <f>C221&amp;D221&amp;E221&amp;F221&amp;G221</f>
        <v>00004120100820280812</v>
      </c>
    </row>
    <row r="222" spans="1:12" ht="12.75">
      <c r="A222" s="99" t="s">
        <v>314</v>
      </c>
      <c r="B222" s="100" t="s">
        <v>7</v>
      </c>
      <c r="C222" s="101" t="s">
        <v>67</v>
      </c>
      <c r="D222" s="123" t="s">
        <v>316</v>
      </c>
      <c r="E222" s="149" t="s">
        <v>91</v>
      </c>
      <c r="F222" s="152"/>
      <c r="G222" s="128" t="s">
        <v>67</v>
      </c>
      <c r="H222" s="96">
        <v>3393300</v>
      </c>
      <c r="I222" s="102">
        <v>1044458.37</v>
      </c>
      <c r="J222" s="103">
        <v>2348841.63</v>
      </c>
      <c r="K222" s="117" t="str">
        <f t="shared" si="4"/>
        <v>00005000000000000000</v>
      </c>
      <c r="L222" s="106" t="s">
        <v>315</v>
      </c>
    </row>
    <row r="223" spans="1:12" ht="12.75">
      <c r="A223" s="99" t="s">
        <v>317</v>
      </c>
      <c r="B223" s="100" t="s">
        <v>7</v>
      </c>
      <c r="C223" s="101" t="s">
        <v>67</v>
      </c>
      <c r="D223" s="123" t="s">
        <v>319</v>
      </c>
      <c r="E223" s="149" t="s">
        <v>91</v>
      </c>
      <c r="F223" s="152"/>
      <c r="G223" s="128" t="s">
        <v>67</v>
      </c>
      <c r="H223" s="96">
        <v>132600</v>
      </c>
      <c r="I223" s="102"/>
      <c r="J223" s="103">
        <v>132600</v>
      </c>
      <c r="K223" s="117" t="str">
        <f t="shared" si="4"/>
        <v>00005020000000000000</v>
      </c>
      <c r="L223" s="106" t="s">
        <v>318</v>
      </c>
    </row>
    <row r="224" spans="1:12" ht="12.75">
      <c r="A224" s="99" t="s">
        <v>152</v>
      </c>
      <c r="B224" s="100" t="s">
        <v>7</v>
      </c>
      <c r="C224" s="101" t="s">
        <v>67</v>
      </c>
      <c r="D224" s="123" t="s">
        <v>319</v>
      </c>
      <c r="E224" s="149" t="s">
        <v>154</v>
      </c>
      <c r="F224" s="152"/>
      <c r="G224" s="128" t="s">
        <v>67</v>
      </c>
      <c r="H224" s="96">
        <v>132600</v>
      </c>
      <c r="I224" s="102"/>
      <c r="J224" s="103">
        <v>132600</v>
      </c>
      <c r="K224" s="117" t="str">
        <f t="shared" si="4"/>
        <v>00005021200000000000</v>
      </c>
      <c r="L224" s="106" t="s">
        <v>320</v>
      </c>
    </row>
    <row r="225" spans="1:12" ht="41.25">
      <c r="A225" s="99" t="s">
        <v>321</v>
      </c>
      <c r="B225" s="100" t="s">
        <v>7</v>
      </c>
      <c r="C225" s="101" t="s">
        <v>67</v>
      </c>
      <c r="D225" s="123" t="s">
        <v>319</v>
      </c>
      <c r="E225" s="149" t="s">
        <v>323</v>
      </c>
      <c r="F225" s="152"/>
      <c r="G225" s="128" t="s">
        <v>67</v>
      </c>
      <c r="H225" s="96">
        <v>132600</v>
      </c>
      <c r="I225" s="102"/>
      <c r="J225" s="103">
        <v>132600</v>
      </c>
      <c r="K225" s="117" t="str">
        <f t="shared" si="4"/>
        <v>00005021200000045000</v>
      </c>
      <c r="L225" s="106" t="s">
        <v>322</v>
      </c>
    </row>
    <row r="226" spans="1:12" ht="21">
      <c r="A226" s="99" t="s">
        <v>131</v>
      </c>
      <c r="B226" s="100" t="s">
        <v>7</v>
      </c>
      <c r="C226" s="101" t="s">
        <v>67</v>
      </c>
      <c r="D226" s="123" t="s">
        <v>319</v>
      </c>
      <c r="E226" s="149" t="s">
        <v>323</v>
      </c>
      <c r="F226" s="152"/>
      <c r="G226" s="128" t="s">
        <v>7</v>
      </c>
      <c r="H226" s="96">
        <v>132600</v>
      </c>
      <c r="I226" s="102"/>
      <c r="J226" s="103">
        <v>132600</v>
      </c>
      <c r="K226" s="117" t="str">
        <f t="shared" si="4"/>
        <v>00005021200000045200</v>
      </c>
      <c r="L226" s="106" t="s">
        <v>324</v>
      </c>
    </row>
    <row r="227" spans="1:12" ht="21">
      <c r="A227" s="99" t="s">
        <v>133</v>
      </c>
      <c r="B227" s="100" t="s">
        <v>7</v>
      </c>
      <c r="C227" s="101" t="s">
        <v>67</v>
      </c>
      <c r="D227" s="123" t="s">
        <v>319</v>
      </c>
      <c r="E227" s="149" t="s">
        <v>323</v>
      </c>
      <c r="F227" s="152"/>
      <c r="G227" s="128" t="s">
        <v>135</v>
      </c>
      <c r="H227" s="96">
        <v>132600</v>
      </c>
      <c r="I227" s="102"/>
      <c r="J227" s="103">
        <v>132600</v>
      </c>
      <c r="K227" s="117" t="str">
        <f t="shared" si="4"/>
        <v>00005021200000045240</v>
      </c>
      <c r="L227" s="106" t="s">
        <v>325</v>
      </c>
    </row>
    <row r="228" spans="1:12" s="84" customFormat="1" ht="12.75">
      <c r="A228" s="79" t="s">
        <v>136</v>
      </c>
      <c r="B228" s="78" t="s">
        <v>7</v>
      </c>
      <c r="C228" s="120" t="s">
        <v>67</v>
      </c>
      <c r="D228" s="124" t="s">
        <v>319</v>
      </c>
      <c r="E228" s="146" t="s">
        <v>323</v>
      </c>
      <c r="F228" s="153"/>
      <c r="G228" s="121" t="s">
        <v>137</v>
      </c>
      <c r="H228" s="80">
        <v>132600</v>
      </c>
      <c r="I228" s="81"/>
      <c r="J228" s="82">
        <f>IF(IF(H228="",0,H228)=0,0,(IF(H228&gt;0,IF(I228&gt;H228,0,H228-I228),IF(I228&gt;H228,H228-I228,0))))</f>
        <v>132600</v>
      </c>
      <c r="K228" s="117" t="str">
        <f t="shared" si="4"/>
        <v>00005021200000045244</v>
      </c>
      <c r="L228" s="83" t="str">
        <f>C228&amp;D228&amp;E228&amp;F228&amp;G228</f>
        <v>00005021200000045244</v>
      </c>
    </row>
    <row r="229" spans="1:12" ht="12.75">
      <c r="A229" s="99" t="s">
        <v>326</v>
      </c>
      <c r="B229" s="100" t="s">
        <v>7</v>
      </c>
      <c r="C229" s="101" t="s">
        <v>67</v>
      </c>
      <c r="D229" s="123" t="s">
        <v>328</v>
      </c>
      <c r="E229" s="149" t="s">
        <v>91</v>
      </c>
      <c r="F229" s="152"/>
      <c r="G229" s="128" t="s">
        <v>67</v>
      </c>
      <c r="H229" s="96">
        <v>3260700</v>
      </c>
      <c r="I229" s="102">
        <v>1044458.37</v>
      </c>
      <c r="J229" s="103">
        <v>2216241.63</v>
      </c>
      <c r="K229" s="117" t="str">
        <f t="shared" si="4"/>
        <v>00005030000000000000</v>
      </c>
      <c r="L229" s="106" t="s">
        <v>327</v>
      </c>
    </row>
    <row r="230" spans="1:12" ht="30.75">
      <c r="A230" s="99" t="s">
        <v>96</v>
      </c>
      <c r="B230" s="100" t="s">
        <v>7</v>
      </c>
      <c r="C230" s="101" t="s">
        <v>67</v>
      </c>
      <c r="D230" s="123" t="s">
        <v>328</v>
      </c>
      <c r="E230" s="149" t="s">
        <v>98</v>
      </c>
      <c r="F230" s="152"/>
      <c r="G230" s="128" t="s">
        <v>67</v>
      </c>
      <c r="H230" s="96">
        <v>3260700</v>
      </c>
      <c r="I230" s="102">
        <v>1044458.37</v>
      </c>
      <c r="J230" s="103">
        <v>2216241.63</v>
      </c>
      <c r="K230" s="117" t="str">
        <f t="shared" si="4"/>
        <v>00005030100000000000</v>
      </c>
      <c r="L230" s="106" t="s">
        <v>329</v>
      </c>
    </row>
    <row r="231" spans="1:12" ht="21">
      <c r="A231" s="99" t="s">
        <v>330</v>
      </c>
      <c r="B231" s="100" t="s">
        <v>7</v>
      </c>
      <c r="C231" s="101" t="s">
        <v>67</v>
      </c>
      <c r="D231" s="123" t="s">
        <v>328</v>
      </c>
      <c r="E231" s="149" t="s">
        <v>332</v>
      </c>
      <c r="F231" s="152"/>
      <c r="G231" s="128" t="s">
        <v>67</v>
      </c>
      <c r="H231" s="96">
        <v>1890700</v>
      </c>
      <c r="I231" s="102">
        <v>919458.37</v>
      </c>
      <c r="J231" s="103">
        <v>971241.63</v>
      </c>
      <c r="K231" s="117" t="str">
        <f t="shared" si="4"/>
        <v>00005030100300000000</v>
      </c>
      <c r="L231" s="106" t="s">
        <v>331</v>
      </c>
    </row>
    <row r="232" spans="1:12" ht="30.75">
      <c r="A232" s="99" t="s">
        <v>333</v>
      </c>
      <c r="B232" s="100" t="s">
        <v>7</v>
      </c>
      <c r="C232" s="101" t="s">
        <v>67</v>
      </c>
      <c r="D232" s="123" t="s">
        <v>328</v>
      </c>
      <c r="E232" s="149" t="s">
        <v>335</v>
      </c>
      <c r="F232" s="152"/>
      <c r="G232" s="128" t="s">
        <v>67</v>
      </c>
      <c r="H232" s="96">
        <v>1890700</v>
      </c>
      <c r="I232" s="102">
        <v>919458.37</v>
      </c>
      <c r="J232" s="103">
        <v>971241.63</v>
      </c>
      <c r="K232" s="117" t="str">
        <f t="shared" si="4"/>
        <v>00005030100320080000</v>
      </c>
      <c r="L232" s="106" t="s">
        <v>334</v>
      </c>
    </row>
    <row r="233" spans="1:12" ht="21">
      <c r="A233" s="99" t="s">
        <v>131</v>
      </c>
      <c r="B233" s="100" t="s">
        <v>7</v>
      </c>
      <c r="C233" s="101" t="s">
        <v>67</v>
      </c>
      <c r="D233" s="123" t="s">
        <v>328</v>
      </c>
      <c r="E233" s="149" t="s">
        <v>335</v>
      </c>
      <c r="F233" s="152"/>
      <c r="G233" s="128" t="s">
        <v>7</v>
      </c>
      <c r="H233" s="96">
        <v>1890700</v>
      </c>
      <c r="I233" s="102">
        <v>919458.37</v>
      </c>
      <c r="J233" s="103">
        <v>971241.63</v>
      </c>
      <c r="K233" s="117" t="str">
        <f t="shared" si="4"/>
        <v>00005030100320080200</v>
      </c>
      <c r="L233" s="106" t="s">
        <v>336</v>
      </c>
    </row>
    <row r="234" spans="1:12" ht="21">
      <c r="A234" s="99" t="s">
        <v>133</v>
      </c>
      <c r="B234" s="100" t="s">
        <v>7</v>
      </c>
      <c r="C234" s="101" t="s">
        <v>67</v>
      </c>
      <c r="D234" s="123" t="s">
        <v>328</v>
      </c>
      <c r="E234" s="149" t="s">
        <v>335</v>
      </c>
      <c r="F234" s="152"/>
      <c r="G234" s="128" t="s">
        <v>135</v>
      </c>
      <c r="H234" s="96">
        <v>1890700</v>
      </c>
      <c r="I234" s="102">
        <v>919458.37</v>
      </c>
      <c r="J234" s="103">
        <v>971241.63</v>
      </c>
      <c r="K234" s="117" t="str">
        <f t="shared" si="4"/>
        <v>00005030100320080240</v>
      </c>
      <c r="L234" s="106" t="s">
        <v>337</v>
      </c>
    </row>
    <row r="235" spans="1:12" s="84" customFormat="1" ht="12.75">
      <c r="A235" s="79" t="s">
        <v>136</v>
      </c>
      <c r="B235" s="78" t="s">
        <v>7</v>
      </c>
      <c r="C235" s="120" t="s">
        <v>67</v>
      </c>
      <c r="D235" s="124" t="s">
        <v>328</v>
      </c>
      <c r="E235" s="146" t="s">
        <v>335</v>
      </c>
      <c r="F235" s="153"/>
      <c r="G235" s="121" t="s">
        <v>137</v>
      </c>
      <c r="H235" s="80">
        <v>390700</v>
      </c>
      <c r="I235" s="81"/>
      <c r="J235" s="82">
        <f>IF(IF(H235="",0,H235)=0,0,(IF(H235&gt;0,IF(I235&gt;H235,0,H235-I235),IF(I235&gt;H235,H235-I235,0))))</f>
        <v>390700</v>
      </c>
      <c r="K235" s="117" t="str">
        <f t="shared" si="4"/>
        <v>00005030100320080244</v>
      </c>
      <c r="L235" s="83" t="str">
        <f>C235&amp;D235&amp;E235&amp;F235&amp;G235</f>
        <v>00005030100320080244</v>
      </c>
    </row>
    <row r="236" spans="1:12" s="84" customFormat="1" ht="12.75">
      <c r="A236" s="79" t="s">
        <v>138</v>
      </c>
      <c r="B236" s="78" t="s">
        <v>7</v>
      </c>
      <c r="C236" s="120" t="s">
        <v>67</v>
      </c>
      <c r="D236" s="124" t="s">
        <v>328</v>
      </c>
      <c r="E236" s="146" t="s">
        <v>335</v>
      </c>
      <c r="F236" s="153"/>
      <c r="G236" s="121" t="s">
        <v>139</v>
      </c>
      <c r="H236" s="80">
        <v>1500000</v>
      </c>
      <c r="I236" s="81">
        <v>919458.37</v>
      </c>
      <c r="J236" s="82">
        <f>IF(IF(H236="",0,H236)=0,0,(IF(H236&gt;0,IF(I236&gt;H236,0,H236-I236),IF(I236&gt;H236,H236-I236,0))))</f>
        <v>580541.63</v>
      </c>
      <c r="K236" s="117" t="str">
        <f t="shared" si="4"/>
        <v>00005030100320080247</v>
      </c>
      <c r="L236" s="83" t="str">
        <f>C236&amp;D236&amp;E236&amp;F236&amp;G236</f>
        <v>00005030100320080247</v>
      </c>
    </row>
    <row r="237" spans="1:12" ht="30.75">
      <c r="A237" s="99" t="s">
        <v>338</v>
      </c>
      <c r="B237" s="100" t="s">
        <v>7</v>
      </c>
      <c r="C237" s="101" t="s">
        <v>67</v>
      </c>
      <c r="D237" s="123" t="s">
        <v>328</v>
      </c>
      <c r="E237" s="149" t="s">
        <v>340</v>
      </c>
      <c r="F237" s="152"/>
      <c r="G237" s="128" t="s">
        <v>67</v>
      </c>
      <c r="H237" s="96">
        <v>750000</v>
      </c>
      <c r="I237" s="102">
        <v>125000</v>
      </c>
      <c r="J237" s="103">
        <v>625000</v>
      </c>
      <c r="K237" s="117" t="str">
        <f t="shared" si="4"/>
        <v>00005030100400000000</v>
      </c>
      <c r="L237" s="106" t="s">
        <v>339</v>
      </c>
    </row>
    <row r="238" spans="1:12" ht="30.75">
      <c r="A238" s="99" t="s">
        <v>341</v>
      </c>
      <c r="B238" s="100" t="s">
        <v>7</v>
      </c>
      <c r="C238" s="101" t="s">
        <v>67</v>
      </c>
      <c r="D238" s="123" t="s">
        <v>328</v>
      </c>
      <c r="E238" s="149" t="s">
        <v>343</v>
      </c>
      <c r="F238" s="152"/>
      <c r="G238" s="128" t="s">
        <v>67</v>
      </c>
      <c r="H238" s="96">
        <v>250000</v>
      </c>
      <c r="I238" s="102">
        <v>125000</v>
      </c>
      <c r="J238" s="103">
        <v>125000</v>
      </c>
      <c r="K238" s="117" t="str">
        <f t="shared" si="4"/>
        <v>00005030100420090000</v>
      </c>
      <c r="L238" s="106" t="s">
        <v>342</v>
      </c>
    </row>
    <row r="239" spans="1:12" ht="21">
      <c r="A239" s="99" t="s">
        <v>131</v>
      </c>
      <c r="B239" s="100" t="s">
        <v>7</v>
      </c>
      <c r="C239" s="101" t="s">
        <v>67</v>
      </c>
      <c r="D239" s="123" t="s">
        <v>328</v>
      </c>
      <c r="E239" s="149" t="s">
        <v>343</v>
      </c>
      <c r="F239" s="152"/>
      <c r="G239" s="128" t="s">
        <v>7</v>
      </c>
      <c r="H239" s="96">
        <v>250000</v>
      </c>
      <c r="I239" s="102">
        <v>125000</v>
      </c>
      <c r="J239" s="103">
        <v>125000</v>
      </c>
      <c r="K239" s="117" t="str">
        <f t="shared" si="4"/>
        <v>00005030100420090200</v>
      </c>
      <c r="L239" s="106" t="s">
        <v>344</v>
      </c>
    </row>
    <row r="240" spans="1:12" ht="21">
      <c r="A240" s="99" t="s">
        <v>133</v>
      </c>
      <c r="B240" s="100" t="s">
        <v>7</v>
      </c>
      <c r="C240" s="101" t="s">
        <v>67</v>
      </c>
      <c r="D240" s="123" t="s">
        <v>328</v>
      </c>
      <c r="E240" s="149" t="s">
        <v>343</v>
      </c>
      <c r="F240" s="152"/>
      <c r="G240" s="128" t="s">
        <v>135</v>
      </c>
      <c r="H240" s="96">
        <v>250000</v>
      </c>
      <c r="I240" s="102">
        <v>125000</v>
      </c>
      <c r="J240" s="103">
        <v>125000</v>
      </c>
      <c r="K240" s="117" t="str">
        <f t="shared" si="4"/>
        <v>00005030100420090240</v>
      </c>
      <c r="L240" s="106" t="s">
        <v>345</v>
      </c>
    </row>
    <row r="241" spans="1:12" s="84" customFormat="1" ht="12.75">
      <c r="A241" s="79" t="s">
        <v>136</v>
      </c>
      <c r="B241" s="78" t="s">
        <v>7</v>
      </c>
      <c r="C241" s="120" t="s">
        <v>67</v>
      </c>
      <c r="D241" s="124" t="s">
        <v>328</v>
      </c>
      <c r="E241" s="146" t="s">
        <v>343</v>
      </c>
      <c r="F241" s="153"/>
      <c r="G241" s="121" t="s">
        <v>137</v>
      </c>
      <c r="H241" s="80">
        <v>250000</v>
      </c>
      <c r="I241" s="81">
        <v>125000</v>
      </c>
      <c r="J241" s="82">
        <f>IF(IF(H241="",0,H241)=0,0,(IF(H241&gt;0,IF(I241&gt;H241,0,H241-I241),IF(I241&gt;H241,H241-I241,0))))</f>
        <v>125000</v>
      </c>
      <c r="K241" s="117" t="str">
        <f t="shared" si="4"/>
        <v>00005030100420090244</v>
      </c>
      <c r="L241" s="83" t="str">
        <f>C241&amp;D241&amp;E241&amp;F241&amp;G241</f>
        <v>00005030100420090244</v>
      </c>
    </row>
    <row r="242" spans="1:12" ht="21">
      <c r="A242" s="99" t="s">
        <v>346</v>
      </c>
      <c r="B242" s="100" t="s">
        <v>7</v>
      </c>
      <c r="C242" s="101" t="s">
        <v>67</v>
      </c>
      <c r="D242" s="123" t="s">
        <v>328</v>
      </c>
      <c r="E242" s="149" t="s">
        <v>348</v>
      </c>
      <c r="F242" s="152"/>
      <c r="G242" s="128" t="s">
        <v>67</v>
      </c>
      <c r="H242" s="96">
        <v>500000</v>
      </c>
      <c r="I242" s="102"/>
      <c r="J242" s="103">
        <v>500000</v>
      </c>
      <c r="K242" s="117" t="str">
        <f t="shared" si="4"/>
        <v>00005030100420100000</v>
      </c>
      <c r="L242" s="106" t="s">
        <v>347</v>
      </c>
    </row>
    <row r="243" spans="1:12" ht="21">
      <c r="A243" s="99" t="s">
        <v>131</v>
      </c>
      <c r="B243" s="100" t="s">
        <v>7</v>
      </c>
      <c r="C243" s="101" t="s">
        <v>67</v>
      </c>
      <c r="D243" s="123" t="s">
        <v>328</v>
      </c>
      <c r="E243" s="149" t="s">
        <v>348</v>
      </c>
      <c r="F243" s="152"/>
      <c r="G243" s="128" t="s">
        <v>7</v>
      </c>
      <c r="H243" s="96">
        <v>500000</v>
      </c>
      <c r="I243" s="102"/>
      <c r="J243" s="103">
        <v>500000</v>
      </c>
      <c r="K243" s="117" t="str">
        <f t="shared" si="4"/>
        <v>00005030100420100200</v>
      </c>
      <c r="L243" s="106" t="s">
        <v>349</v>
      </c>
    </row>
    <row r="244" spans="1:12" ht="21">
      <c r="A244" s="99" t="s">
        <v>133</v>
      </c>
      <c r="B244" s="100" t="s">
        <v>7</v>
      </c>
      <c r="C244" s="101" t="s">
        <v>67</v>
      </c>
      <c r="D244" s="123" t="s">
        <v>328</v>
      </c>
      <c r="E244" s="149" t="s">
        <v>348</v>
      </c>
      <c r="F244" s="152"/>
      <c r="G244" s="128" t="s">
        <v>135</v>
      </c>
      <c r="H244" s="96">
        <v>500000</v>
      </c>
      <c r="I244" s="102"/>
      <c r="J244" s="103">
        <v>500000</v>
      </c>
      <c r="K244" s="117" t="str">
        <f t="shared" si="4"/>
        <v>00005030100420100240</v>
      </c>
      <c r="L244" s="106" t="s">
        <v>350</v>
      </c>
    </row>
    <row r="245" spans="1:12" s="84" customFormat="1" ht="12.75">
      <c r="A245" s="79" t="s">
        <v>136</v>
      </c>
      <c r="B245" s="78" t="s">
        <v>7</v>
      </c>
      <c r="C245" s="120" t="s">
        <v>67</v>
      </c>
      <c r="D245" s="124" t="s">
        <v>328</v>
      </c>
      <c r="E245" s="146" t="s">
        <v>348</v>
      </c>
      <c r="F245" s="153"/>
      <c r="G245" s="121" t="s">
        <v>137</v>
      </c>
      <c r="H245" s="80">
        <v>500000</v>
      </c>
      <c r="I245" s="81"/>
      <c r="J245" s="82">
        <f>IF(IF(H245="",0,H245)=0,0,(IF(H245&gt;0,IF(I245&gt;H245,0,H245-I245),IF(I245&gt;H245,H245-I245,0))))</f>
        <v>500000</v>
      </c>
      <c r="K245" s="117" t="str">
        <f t="shared" si="4"/>
        <v>00005030100420100244</v>
      </c>
      <c r="L245" s="83" t="str">
        <f>C245&amp;D245&amp;E245&amp;F245&amp;G245</f>
        <v>00005030100420100244</v>
      </c>
    </row>
    <row r="246" spans="1:12" ht="30.75">
      <c r="A246" s="99" t="s">
        <v>351</v>
      </c>
      <c r="B246" s="100" t="s">
        <v>7</v>
      </c>
      <c r="C246" s="101" t="s">
        <v>67</v>
      </c>
      <c r="D246" s="123" t="s">
        <v>328</v>
      </c>
      <c r="E246" s="149" t="s">
        <v>353</v>
      </c>
      <c r="F246" s="152"/>
      <c r="G246" s="128" t="s">
        <v>67</v>
      </c>
      <c r="H246" s="96">
        <v>620000</v>
      </c>
      <c r="I246" s="102"/>
      <c r="J246" s="103">
        <v>620000</v>
      </c>
      <c r="K246" s="117" t="str">
        <f t="shared" si="4"/>
        <v>00005030100700000000</v>
      </c>
      <c r="L246" s="106" t="s">
        <v>352</v>
      </c>
    </row>
    <row r="247" spans="1:12" ht="41.25">
      <c r="A247" s="99" t="s">
        <v>354</v>
      </c>
      <c r="B247" s="100" t="s">
        <v>7</v>
      </c>
      <c r="C247" s="101" t="s">
        <v>67</v>
      </c>
      <c r="D247" s="123" t="s">
        <v>328</v>
      </c>
      <c r="E247" s="149" t="s">
        <v>356</v>
      </c>
      <c r="F247" s="152"/>
      <c r="G247" s="128" t="s">
        <v>67</v>
      </c>
      <c r="H247" s="96">
        <v>20000</v>
      </c>
      <c r="I247" s="102"/>
      <c r="J247" s="103">
        <v>20000</v>
      </c>
      <c r="K247" s="117" t="str">
        <f t="shared" si="4"/>
        <v>000050301007S2090000</v>
      </c>
      <c r="L247" s="106" t="s">
        <v>355</v>
      </c>
    </row>
    <row r="248" spans="1:12" ht="21">
      <c r="A248" s="99" t="s">
        <v>131</v>
      </c>
      <c r="B248" s="100" t="s">
        <v>7</v>
      </c>
      <c r="C248" s="101" t="s">
        <v>67</v>
      </c>
      <c r="D248" s="123" t="s">
        <v>328</v>
      </c>
      <c r="E248" s="149" t="s">
        <v>356</v>
      </c>
      <c r="F248" s="152"/>
      <c r="G248" s="128" t="s">
        <v>7</v>
      </c>
      <c r="H248" s="96">
        <v>20000</v>
      </c>
      <c r="I248" s="102"/>
      <c r="J248" s="103">
        <v>20000</v>
      </c>
      <c r="K248" s="117" t="str">
        <f t="shared" si="4"/>
        <v>000050301007S2090200</v>
      </c>
      <c r="L248" s="106" t="s">
        <v>357</v>
      </c>
    </row>
    <row r="249" spans="1:12" ht="21">
      <c r="A249" s="99" t="s">
        <v>133</v>
      </c>
      <c r="B249" s="100" t="s">
        <v>7</v>
      </c>
      <c r="C249" s="101" t="s">
        <v>67</v>
      </c>
      <c r="D249" s="123" t="s">
        <v>328</v>
      </c>
      <c r="E249" s="149" t="s">
        <v>356</v>
      </c>
      <c r="F249" s="152"/>
      <c r="G249" s="128" t="s">
        <v>135</v>
      </c>
      <c r="H249" s="96">
        <v>20000</v>
      </c>
      <c r="I249" s="102"/>
      <c r="J249" s="103">
        <v>20000</v>
      </c>
      <c r="K249" s="117" t="str">
        <f t="shared" si="4"/>
        <v>000050301007S2090240</v>
      </c>
      <c r="L249" s="106" t="s">
        <v>358</v>
      </c>
    </row>
    <row r="250" spans="1:12" s="84" customFormat="1" ht="12.75">
      <c r="A250" s="79" t="s">
        <v>136</v>
      </c>
      <c r="B250" s="78" t="s">
        <v>7</v>
      </c>
      <c r="C250" s="120" t="s">
        <v>67</v>
      </c>
      <c r="D250" s="124" t="s">
        <v>328</v>
      </c>
      <c r="E250" s="146" t="s">
        <v>356</v>
      </c>
      <c r="F250" s="153"/>
      <c r="G250" s="121" t="s">
        <v>137</v>
      </c>
      <c r="H250" s="80">
        <v>20000</v>
      </c>
      <c r="I250" s="81"/>
      <c r="J250" s="82">
        <f>IF(IF(H250="",0,H250)=0,0,(IF(H250&gt;0,IF(I250&gt;H250,0,H250-I250),IF(I250&gt;H250,H250-I250,0))))</f>
        <v>20000</v>
      </c>
      <c r="K250" s="117" t="str">
        <f t="shared" si="4"/>
        <v>000050301007S2090244</v>
      </c>
      <c r="L250" s="83" t="str">
        <f>C250&amp;D250&amp;E250&amp;F250&amp;G250</f>
        <v>000050301007S2090244</v>
      </c>
    </row>
    <row r="251" spans="1:12" ht="41.25">
      <c r="A251" s="99" t="s">
        <v>359</v>
      </c>
      <c r="B251" s="100" t="s">
        <v>7</v>
      </c>
      <c r="C251" s="101" t="s">
        <v>67</v>
      </c>
      <c r="D251" s="123" t="s">
        <v>328</v>
      </c>
      <c r="E251" s="149" t="s">
        <v>361</v>
      </c>
      <c r="F251" s="152"/>
      <c r="G251" s="128" t="s">
        <v>67</v>
      </c>
      <c r="H251" s="96">
        <v>600000</v>
      </c>
      <c r="I251" s="102"/>
      <c r="J251" s="103">
        <v>600000</v>
      </c>
      <c r="K251" s="117" t="str">
        <f t="shared" si="4"/>
        <v>000050301007S5260000</v>
      </c>
      <c r="L251" s="106" t="s">
        <v>360</v>
      </c>
    </row>
    <row r="252" spans="1:12" ht="21">
      <c r="A252" s="99" t="s">
        <v>131</v>
      </c>
      <c r="B252" s="100" t="s">
        <v>7</v>
      </c>
      <c r="C252" s="101" t="s">
        <v>67</v>
      </c>
      <c r="D252" s="123" t="s">
        <v>328</v>
      </c>
      <c r="E252" s="149" t="s">
        <v>361</v>
      </c>
      <c r="F252" s="152"/>
      <c r="G252" s="128" t="s">
        <v>7</v>
      </c>
      <c r="H252" s="96">
        <v>600000</v>
      </c>
      <c r="I252" s="102"/>
      <c r="J252" s="103">
        <v>600000</v>
      </c>
      <c r="K252" s="117" t="str">
        <f t="shared" si="4"/>
        <v>000050301007S5260200</v>
      </c>
      <c r="L252" s="106" t="s">
        <v>362</v>
      </c>
    </row>
    <row r="253" spans="1:12" ht="21">
      <c r="A253" s="99" t="s">
        <v>133</v>
      </c>
      <c r="B253" s="100" t="s">
        <v>7</v>
      </c>
      <c r="C253" s="101" t="s">
        <v>67</v>
      </c>
      <c r="D253" s="123" t="s">
        <v>328</v>
      </c>
      <c r="E253" s="149" t="s">
        <v>361</v>
      </c>
      <c r="F253" s="152"/>
      <c r="G253" s="128" t="s">
        <v>135</v>
      </c>
      <c r="H253" s="96">
        <v>600000</v>
      </c>
      <c r="I253" s="102"/>
      <c r="J253" s="103">
        <v>600000</v>
      </c>
      <c r="K253" s="117" t="str">
        <f t="shared" si="4"/>
        <v>000050301007S5260240</v>
      </c>
      <c r="L253" s="106" t="s">
        <v>363</v>
      </c>
    </row>
    <row r="254" spans="1:12" s="84" customFormat="1" ht="12.75">
      <c r="A254" s="79" t="s">
        <v>136</v>
      </c>
      <c r="B254" s="78" t="s">
        <v>7</v>
      </c>
      <c r="C254" s="120" t="s">
        <v>67</v>
      </c>
      <c r="D254" s="124" t="s">
        <v>328</v>
      </c>
      <c r="E254" s="146" t="s">
        <v>361</v>
      </c>
      <c r="F254" s="153"/>
      <c r="G254" s="121" t="s">
        <v>137</v>
      </c>
      <c r="H254" s="80">
        <v>600000</v>
      </c>
      <c r="I254" s="81"/>
      <c r="J254" s="82">
        <f>IF(IF(H254="",0,H254)=0,0,(IF(H254&gt;0,IF(I254&gt;H254,0,H254-I254),IF(I254&gt;H254,H254-I254,0))))</f>
        <v>600000</v>
      </c>
      <c r="K254" s="117" t="str">
        <f t="shared" si="4"/>
        <v>000050301007S5260244</v>
      </c>
      <c r="L254" s="83" t="str">
        <f>C254&amp;D254&amp;E254&amp;F254&amp;G254</f>
        <v>000050301007S5260244</v>
      </c>
    </row>
    <row r="255" spans="1:12" ht="12.75">
      <c r="A255" s="99" t="s">
        <v>364</v>
      </c>
      <c r="B255" s="100" t="s">
        <v>7</v>
      </c>
      <c r="C255" s="101" t="s">
        <v>67</v>
      </c>
      <c r="D255" s="123" t="s">
        <v>366</v>
      </c>
      <c r="E255" s="149" t="s">
        <v>91</v>
      </c>
      <c r="F255" s="152"/>
      <c r="G255" s="128" t="s">
        <v>67</v>
      </c>
      <c r="H255" s="96">
        <v>15000</v>
      </c>
      <c r="I255" s="102">
        <v>2000</v>
      </c>
      <c r="J255" s="103">
        <v>13000</v>
      </c>
      <c r="K255" s="117" t="str">
        <f t="shared" si="4"/>
        <v>00007000000000000000</v>
      </c>
      <c r="L255" s="106" t="s">
        <v>365</v>
      </c>
    </row>
    <row r="256" spans="1:12" ht="21">
      <c r="A256" s="99" t="s">
        <v>367</v>
      </c>
      <c r="B256" s="100" t="s">
        <v>7</v>
      </c>
      <c r="C256" s="101" t="s">
        <v>67</v>
      </c>
      <c r="D256" s="123" t="s">
        <v>369</v>
      </c>
      <c r="E256" s="149" t="s">
        <v>91</v>
      </c>
      <c r="F256" s="152"/>
      <c r="G256" s="128" t="s">
        <v>67</v>
      </c>
      <c r="H256" s="96">
        <v>10000</v>
      </c>
      <c r="I256" s="102">
        <v>2000</v>
      </c>
      <c r="J256" s="103">
        <v>8000</v>
      </c>
      <c r="K256" s="117" t="str">
        <f t="shared" si="4"/>
        <v>00007050000000000000</v>
      </c>
      <c r="L256" s="106" t="s">
        <v>368</v>
      </c>
    </row>
    <row r="257" spans="1:12" ht="30.75">
      <c r="A257" s="99" t="s">
        <v>96</v>
      </c>
      <c r="B257" s="100" t="s">
        <v>7</v>
      </c>
      <c r="C257" s="101" t="s">
        <v>67</v>
      </c>
      <c r="D257" s="123" t="s">
        <v>369</v>
      </c>
      <c r="E257" s="149" t="s">
        <v>98</v>
      </c>
      <c r="F257" s="152"/>
      <c r="G257" s="128" t="s">
        <v>67</v>
      </c>
      <c r="H257" s="96">
        <v>10000</v>
      </c>
      <c r="I257" s="102">
        <v>2000</v>
      </c>
      <c r="J257" s="103">
        <v>8000</v>
      </c>
      <c r="K257" s="117" t="str">
        <f t="shared" si="4"/>
        <v>00007050100000000000</v>
      </c>
      <c r="L257" s="106" t="s">
        <v>370</v>
      </c>
    </row>
    <row r="258" spans="1:12" ht="30.75">
      <c r="A258" s="99" t="s">
        <v>99</v>
      </c>
      <c r="B258" s="100" t="s">
        <v>7</v>
      </c>
      <c r="C258" s="101" t="s">
        <v>67</v>
      </c>
      <c r="D258" s="123" t="s">
        <v>369</v>
      </c>
      <c r="E258" s="149" t="s">
        <v>101</v>
      </c>
      <c r="F258" s="152"/>
      <c r="G258" s="128" t="s">
        <v>67</v>
      </c>
      <c r="H258" s="96">
        <v>10000</v>
      </c>
      <c r="I258" s="102">
        <v>2000</v>
      </c>
      <c r="J258" s="103">
        <v>8000</v>
      </c>
      <c r="K258" s="117" t="str">
        <f t="shared" si="4"/>
        <v>00007050110000000000</v>
      </c>
      <c r="L258" s="106" t="s">
        <v>371</v>
      </c>
    </row>
    <row r="259" spans="1:12" ht="41.25">
      <c r="A259" s="99" t="s">
        <v>102</v>
      </c>
      <c r="B259" s="100" t="s">
        <v>7</v>
      </c>
      <c r="C259" s="101" t="s">
        <v>67</v>
      </c>
      <c r="D259" s="123" t="s">
        <v>369</v>
      </c>
      <c r="E259" s="149" t="s">
        <v>104</v>
      </c>
      <c r="F259" s="152"/>
      <c r="G259" s="128" t="s">
        <v>67</v>
      </c>
      <c r="H259" s="96">
        <v>10000</v>
      </c>
      <c r="I259" s="102">
        <v>2000</v>
      </c>
      <c r="J259" s="103">
        <v>8000</v>
      </c>
      <c r="K259" s="117" t="str">
        <f t="shared" si="4"/>
        <v>00007050110500000000</v>
      </c>
      <c r="L259" s="106" t="s">
        <v>372</v>
      </c>
    </row>
    <row r="260" spans="1:12" ht="41.25">
      <c r="A260" s="99" t="s">
        <v>373</v>
      </c>
      <c r="B260" s="100" t="s">
        <v>7</v>
      </c>
      <c r="C260" s="101" t="s">
        <v>67</v>
      </c>
      <c r="D260" s="123" t="s">
        <v>369</v>
      </c>
      <c r="E260" s="149" t="s">
        <v>375</v>
      </c>
      <c r="F260" s="152"/>
      <c r="G260" s="128" t="s">
        <v>67</v>
      </c>
      <c r="H260" s="96">
        <v>10000</v>
      </c>
      <c r="I260" s="102">
        <v>2000</v>
      </c>
      <c r="J260" s="103">
        <v>8000</v>
      </c>
      <c r="K260" s="117" t="str">
        <f t="shared" si="4"/>
        <v>00007050110520260000</v>
      </c>
      <c r="L260" s="106" t="s">
        <v>374</v>
      </c>
    </row>
    <row r="261" spans="1:12" ht="21">
      <c r="A261" s="99" t="s">
        <v>131</v>
      </c>
      <c r="B261" s="100" t="s">
        <v>7</v>
      </c>
      <c r="C261" s="101" t="s">
        <v>67</v>
      </c>
      <c r="D261" s="123" t="s">
        <v>369</v>
      </c>
      <c r="E261" s="149" t="s">
        <v>375</v>
      </c>
      <c r="F261" s="152"/>
      <c r="G261" s="128" t="s">
        <v>7</v>
      </c>
      <c r="H261" s="96">
        <v>10000</v>
      </c>
      <c r="I261" s="102">
        <v>2000</v>
      </c>
      <c r="J261" s="103">
        <v>8000</v>
      </c>
      <c r="K261" s="117" t="str">
        <f t="shared" si="4"/>
        <v>00007050110520260200</v>
      </c>
      <c r="L261" s="106" t="s">
        <v>376</v>
      </c>
    </row>
    <row r="262" spans="1:12" ht="21">
      <c r="A262" s="99" t="s">
        <v>133</v>
      </c>
      <c r="B262" s="100" t="s">
        <v>7</v>
      </c>
      <c r="C262" s="101" t="s">
        <v>67</v>
      </c>
      <c r="D262" s="123" t="s">
        <v>369</v>
      </c>
      <c r="E262" s="149" t="s">
        <v>375</v>
      </c>
      <c r="F262" s="152"/>
      <c r="G262" s="128" t="s">
        <v>135</v>
      </c>
      <c r="H262" s="96">
        <v>10000</v>
      </c>
      <c r="I262" s="102">
        <v>2000</v>
      </c>
      <c r="J262" s="103">
        <v>8000</v>
      </c>
      <c r="K262" s="117" t="str">
        <f t="shared" si="4"/>
        <v>00007050110520260240</v>
      </c>
      <c r="L262" s="106" t="s">
        <v>377</v>
      </c>
    </row>
    <row r="263" spans="1:12" s="84" customFormat="1" ht="12.75">
      <c r="A263" s="79" t="s">
        <v>136</v>
      </c>
      <c r="B263" s="78" t="s">
        <v>7</v>
      </c>
      <c r="C263" s="120" t="s">
        <v>67</v>
      </c>
      <c r="D263" s="124" t="s">
        <v>369</v>
      </c>
      <c r="E263" s="146" t="s">
        <v>375</v>
      </c>
      <c r="F263" s="153"/>
      <c r="G263" s="121" t="s">
        <v>137</v>
      </c>
      <c r="H263" s="80">
        <v>10000</v>
      </c>
      <c r="I263" s="81">
        <v>2000</v>
      </c>
      <c r="J263" s="82">
        <f>IF(IF(H263="",0,H263)=0,0,(IF(H263&gt;0,IF(I263&gt;H263,0,H263-I263),IF(I263&gt;H263,H263-I263,0))))</f>
        <v>8000</v>
      </c>
      <c r="K263" s="117" t="str">
        <f t="shared" si="4"/>
        <v>00007050110520260244</v>
      </c>
      <c r="L263" s="83" t="str">
        <f>C263&amp;D263&amp;E263&amp;F263&amp;G263</f>
        <v>00007050110520260244</v>
      </c>
    </row>
    <row r="264" spans="1:12" ht="12.75">
      <c r="A264" s="99" t="s">
        <v>378</v>
      </c>
      <c r="B264" s="100" t="s">
        <v>7</v>
      </c>
      <c r="C264" s="101" t="s">
        <v>67</v>
      </c>
      <c r="D264" s="123" t="s">
        <v>380</v>
      </c>
      <c r="E264" s="149" t="s">
        <v>91</v>
      </c>
      <c r="F264" s="152"/>
      <c r="G264" s="128" t="s">
        <v>67</v>
      </c>
      <c r="H264" s="96">
        <v>5000</v>
      </c>
      <c r="I264" s="102"/>
      <c r="J264" s="103">
        <v>5000</v>
      </c>
      <c r="K264" s="117" t="str">
        <f t="shared" si="4"/>
        <v>00007070000000000000</v>
      </c>
      <c r="L264" s="106" t="s">
        <v>379</v>
      </c>
    </row>
    <row r="265" spans="1:12" ht="30.75">
      <c r="A265" s="99" t="s">
        <v>96</v>
      </c>
      <c r="B265" s="100" t="s">
        <v>7</v>
      </c>
      <c r="C265" s="101" t="s">
        <v>67</v>
      </c>
      <c r="D265" s="123" t="s">
        <v>380</v>
      </c>
      <c r="E265" s="149" t="s">
        <v>98</v>
      </c>
      <c r="F265" s="152"/>
      <c r="G265" s="128" t="s">
        <v>67</v>
      </c>
      <c r="H265" s="96">
        <v>5000</v>
      </c>
      <c r="I265" s="102"/>
      <c r="J265" s="103">
        <v>5000</v>
      </c>
      <c r="K265" s="117" t="str">
        <f t="shared" si="4"/>
        <v>00007070100000000000</v>
      </c>
      <c r="L265" s="106" t="s">
        <v>381</v>
      </c>
    </row>
    <row r="266" spans="1:12" ht="30.75">
      <c r="A266" s="99" t="s">
        <v>382</v>
      </c>
      <c r="B266" s="100" t="s">
        <v>7</v>
      </c>
      <c r="C266" s="101" t="s">
        <v>67</v>
      </c>
      <c r="D266" s="123" t="s">
        <v>380</v>
      </c>
      <c r="E266" s="149" t="s">
        <v>384</v>
      </c>
      <c r="F266" s="152"/>
      <c r="G266" s="128" t="s">
        <v>67</v>
      </c>
      <c r="H266" s="96">
        <v>5000</v>
      </c>
      <c r="I266" s="102"/>
      <c r="J266" s="103">
        <v>5000</v>
      </c>
      <c r="K266" s="117" t="str">
        <f t="shared" si="4"/>
        <v>00007070100020110000</v>
      </c>
      <c r="L266" s="106" t="s">
        <v>383</v>
      </c>
    </row>
    <row r="267" spans="1:12" ht="21">
      <c r="A267" s="99" t="s">
        <v>131</v>
      </c>
      <c r="B267" s="100" t="s">
        <v>7</v>
      </c>
      <c r="C267" s="101" t="s">
        <v>67</v>
      </c>
      <c r="D267" s="123" t="s">
        <v>380</v>
      </c>
      <c r="E267" s="149" t="s">
        <v>384</v>
      </c>
      <c r="F267" s="152"/>
      <c r="G267" s="128" t="s">
        <v>7</v>
      </c>
      <c r="H267" s="96">
        <v>5000</v>
      </c>
      <c r="I267" s="102"/>
      <c r="J267" s="103">
        <v>5000</v>
      </c>
      <c r="K267" s="117" t="str">
        <f t="shared" si="4"/>
        <v>00007070100020110200</v>
      </c>
      <c r="L267" s="106" t="s">
        <v>385</v>
      </c>
    </row>
    <row r="268" spans="1:12" ht="21">
      <c r="A268" s="99" t="s">
        <v>133</v>
      </c>
      <c r="B268" s="100" t="s">
        <v>7</v>
      </c>
      <c r="C268" s="101" t="s">
        <v>67</v>
      </c>
      <c r="D268" s="123" t="s">
        <v>380</v>
      </c>
      <c r="E268" s="149" t="s">
        <v>384</v>
      </c>
      <c r="F268" s="152"/>
      <c r="G268" s="128" t="s">
        <v>135</v>
      </c>
      <c r="H268" s="96">
        <v>5000</v>
      </c>
      <c r="I268" s="102"/>
      <c r="J268" s="103">
        <v>5000</v>
      </c>
      <c r="K268" s="117" t="str">
        <f t="shared" si="4"/>
        <v>00007070100020110240</v>
      </c>
      <c r="L268" s="106" t="s">
        <v>386</v>
      </c>
    </row>
    <row r="269" spans="1:12" s="84" customFormat="1" ht="12.75">
      <c r="A269" s="79" t="s">
        <v>136</v>
      </c>
      <c r="B269" s="78" t="s">
        <v>7</v>
      </c>
      <c r="C269" s="120" t="s">
        <v>67</v>
      </c>
      <c r="D269" s="124" t="s">
        <v>380</v>
      </c>
      <c r="E269" s="146" t="s">
        <v>384</v>
      </c>
      <c r="F269" s="153"/>
      <c r="G269" s="121" t="s">
        <v>137</v>
      </c>
      <c r="H269" s="80">
        <v>5000</v>
      </c>
      <c r="I269" s="81"/>
      <c r="J269" s="82">
        <f>IF(IF(H269="",0,H269)=0,0,(IF(H269&gt;0,IF(I269&gt;H269,0,H269-I269),IF(I269&gt;H269,H269-I269,0))))</f>
        <v>5000</v>
      </c>
      <c r="K269" s="117" t="str">
        <f t="shared" si="4"/>
        <v>00007070100020110244</v>
      </c>
      <c r="L269" s="83" t="str">
        <f>C269&amp;D269&amp;E269&amp;F269&amp;G269</f>
        <v>00007070100020110244</v>
      </c>
    </row>
    <row r="270" spans="1:12" ht="12.75">
      <c r="A270" s="99" t="s">
        <v>387</v>
      </c>
      <c r="B270" s="100" t="s">
        <v>7</v>
      </c>
      <c r="C270" s="101" t="s">
        <v>67</v>
      </c>
      <c r="D270" s="123" t="s">
        <v>389</v>
      </c>
      <c r="E270" s="149" t="s">
        <v>91</v>
      </c>
      <c r="F270" s="152"/>
      <c r="G270" s="128" t="s">
        <v>67</v>
      </c>
      <c r="H270" s="96">
        <v>40000</v>
      </c>
      <c r="I270" s="102"/>
      <c r="J270" s="103">
        <v>40000</v>
      </c>
      <c r="K270" s="117" t="str">
        <f t="shared" si="4"/>
        <v>00008000000000000000</v>
      </c>
      <c r="L270" s="106" t="s">
        <v>388</v>
      </c>
    </row>
    <row r="271" spans="1:12" ht="12.75">
      <c r="A271" s="99" t="s">
        <v>390</v>
      </c>
      <c r="B271" s="100" t="s">
        <v>7</v>
      </c>
      <c r="C271" s="101" t="s">
        <v>67</v>
      </c>
      <c r="D271" s="123" t="s">
        <v>392</v>
      </c>
      <c r="E271" s="149" t="s">
        <v>91</v>
      </c>
      <c r="F271" s="152"/>
      <c r="G271" s="128" t="s">
        <v>67</v>
      </c>
      <c r="H271" s="96">
        <v>40000</v>
      </c>
      <c r="I271" s="102"/>
      <c r="J271" s="103">
        <v>40000</v>
      </c>
      <c r="K271" s="117" t="str">
        <f t="shared" si="4"/>
        <v>00008040000000000000</v>
      </c>
      <c r="L271" s="106" t="s">
        <v>391</v>
      </c>
    </row>
    <row r="272" spans="1:12" ht="30.75">
      <c r="A272" s="99" t="s">
        <v>96</v>
      </c>
      <c r="B272" s="100" t="s">
        <v>7</v>
      </c>
      <c r="C272" s="101" t="s">
        <v>67</v>
      </c>
      <c r="D272" s="123" t="s">
        <v>392</v>
      </c>
      <c r="E272" s="149" t="s">
        <v>98</v>
      </c>
      <c r="F272" s="152"/>
      <c r="G272" s="128" t="s">
        <v>67</v>
      </c>
      <c r="H272" s="96">
        <v>40000</v>
      </c>
      <c r="I272" s="102"/>
      <c r="J272" s="103">
        <v>40000</v>
      </c>
      <c r="K272" s="117" t="str">
        <f t="shared" si="4"/>
        <v>00008040100000000000</v>
      </c>
      <c r="L272" s="106" t="s">
        <v>393</v>
      </c>
    </row>
    <row r="273" spans="1:12" ht="30.75">
      <c r="A273" s="99" t="s">
        <v>394</v>
      </c>
      <c r="B273" s="100" t="s">
        <v>7</v>
      </c>
      <c r="C273" s="101" t="s">
        <v>67</v>
      </c>
      <c r="D273" s="123" t="s">
        <v>392</v>
      </c>
      <c r="E273" s="149" t="s">
        <v>396</v>
      </c>
      <c r="F273" s="152"/>
      <c r="G273" s="128" t="s">
        <v>67</v>
      </c>
      <c r="H273" s="96">
        <v>25000</v>
      </c>
      <c r="I273" s="102"/>
      <c r="J273" s="103">
        <v>25000</v>
      </c>
      <c r="K273" s="117" t="str">
        <f t="shared" si="4"/>
        <v>00008040100020120000</v>
      </c>
      <c r="L273" s="106" t="s">
        <v>395</v>
      </c>
    </row>
    <row r="274" spans="1:12" ht="21">
      <c r="A274" s="99" t="s">
        <v>131</v>
      </c>
      <c r="B274" s="100" t="s">
        <v>7</v>
      </c>
      <c r="C274" s="101" t="s">
        <v>67</v>
      </c>
      <c r="D274" s="123" t="s">
        <v>392</v>
      </c>
      <c r="E274" s="149" t="s">
        <v>396</v>
      </c>
      <c r="F274" s="152"/>
      <c r="G274" s="128" t="s">
        <v>7</v>
      </c>
      <c r="H274" s="96">
        <v>25000</v>
      </c>
      <c r="I274" s="102"/>
      <c r="J274" s="103">
        <v>25000</v>
      </c>
      <c r="K274" s="117" t="str">
        <f t="shared" si="4"/>
        <v>00008040100020120200</v>
      </c>
      <c r="L274" s="106" t="s">
        <v>397</v>
      </c>
    </row>
    <row r="275" spans="1:12" ht="21">
      <c r="A275" s="99" t="s">
        <v>133</v>
      </c>
      <c r="B275" s="100" t="s">
        <v>7</v>
      </c>
      <c r="C275" s="101" t="s">
        <v>67</v>
      </c>
      <c r="D275" s="123" t="s">
        <v>392</v>
      </c>
      <c r="E275" s="149" t="s">
        <v>396</v>
      </c>
      <c r="F275" s="152"/>
      <c r="G275" s="128" t="s">
        <v>135</v>
      </c>
      <c r="H275" s="96">
        <v>25000</v>
      </c>
      <c r="I275" s="102"/>
      <c r="J275" s="103">
        <v>25000</v>
      </c>
      <c r="K275" s="117" t="str">
        <f aca="true" t="shared" si="5" ref="K275:K301">C275&amp;D275&amp;E275&amp;F275&amp;G275</f>
        <v>00008040100020120240</v>
      </c>
      <c r="L275" s="106" t="s">
        <v>398</v>
      </c>
    </row>
    <row r="276" spans="1:12" s="84" customFormat="1" ht="12.75">
      <c r="A276" s="79" t="s">
        <v>136</v>
      </c>
      <c r="B276" s="78" t="s">
        <v>7</v>
      </c>
      <c r="C276" s="120" t="s">
        <v>67</v>
      </c>
      <c r="D276" s="124" t="s">
        <v>392</v>
      </c>
      <c r="E276" s="146" t="s">
        <v>396</v>
      </c>
      <c r="F276" s="153"/>
      <c r="G276" s="121" t="s">
        <v>137</v>
      </c>
      <c r="H276" s="80">
        <v>25000</v>
      </c>
      <c r="I276" s="81"/>
      <c r="J276" s="82">
        <f>IF(IF(H276="",0,H276)=0,0,(IF(H276&gt;0,IF(I276&gt;H276,0,H276-I276),IF(I276&gt;H276,H276-I276,0))))</f>
        <v>25000</v>
      </c>
      <c r="K276" s="117" t="str">
        <f t="shared" si="5"/>
        <v>00008040100020120244</v>
      </c>
      <c r="L276" s="83" t="str">
        <f>C276&amp;D276&amp;E276&amp;F276&amp;G276</f>
        <v>00008040100020120244</v>
      </c>
    </row>
    <row r="277" spans="1:12" ht="30.75">
      <c r="A277" s="99" t="s">
        <v>399</v>
      </c>
      <c r="B277" s="100" t="s">
        <v>7</v>
      </c>
      <c r="C277" s="101" t="s">
        <v>67</v>
      </c>
      <c r="D277" s="123" t="s">
        <v>392</v>
      </c>
      <c r="E277" s="149" t="s">
        <v>401</v>
      </c>
      <c r="F277" s="152"/>
      <c r="G277" s="128" t="s">
        <v>67</v>
      </c>
      <c r="H277" s="96">
        <v>15000</v>
      </c>
      <c r="I277" s="102"/>
      <c r="J277" s="103">
        <v>15000</v>
      </c>
      <c r="K277" s="117" t="str">
        <f t="shared" si="5"/>
        <v>00008040100020130000</v>
      </c>
      <c r="L277" s="106" t="s">
        <v>400</v>
      </c>
    </row>
    <row r="278" spans="1:12" ht="21">
      <c r="A278" s="99" t="s">
        <v>131</v>
      </c>
      <c r="B278" s="100" t="s">
        <v>7</v>
      </c>
      <c r="C278" s="101" t="s">
        <v>67</v>
      </c>
      <c r="D278" s="123" t="s">
        <v>392</v>
      </c>
      <c r="E278" s="149" t="s">
        <v>401</v>
      </c>
      <c r="F278" s="152"/>
      <c r="G278" s="128" t="s">
        <v>7</v>
      </c>
      <c r="H278" s="96">
        <v>15000</v>
      </c>
      <c r="I278" s="102"/>
      <c r="J278" s="103">
        <v>15000</v>
      </c>
      <c r="K278" s="117" t="str">
        <f t="shared" si="5"/>
        <v>00008040100020130200</v>
      </c>
      <c r="L278" s="106" t="s">
        <v>402</v>
      </c>
    </row>
    <row r="279" spans="1:12" ht="21">
      <c r="A279" s="99" t="s">
        <v>133</v>
      </c>
      <c r="B279" s="100" t="s">
        <v>7</v>
      </c>
      <c r="C279" s="101" t="s">
        <v>67</v>
      </c>
      <c r="D279" s="123" t="s">
        <v>392</v>
      </c>
      <c r="E279" s="149" t="s">
        <v>401</v>
      </c>
      <c r="F279" s="152"/>
      <c r="G279" s="128" t="s">
        <v>135</v>
      </c>
      <c r="H279" s="96">
        <v>15000</v>
      </c>
      <c r="I279" s="102"/>
      <c r="J279" s="103">
        <v>15000</v>
      </c>
      <c r="K279" s="117" t="str">
        <f t="shared" si="5"/>
        <v>00008040100020130240</v>
      </c>
      <c r="L279" s="106" t="s">
        <v>403</v>
      </c>
    </row>
    <row r="280" spans="1:12" s="84" customFormat="1" ht="12.75">
      <c r="A280" s="79" t="s">
        <v>136</v>
      </c>
      <c r="B280" s="78" t="s">
        <v>7</v>
      </c>
      <c r="C280" s="120" t="s">
        <v>67</v>
      </c>
      <c r="D280" s="124" t="s">
        <v>392</v>
      </c>
      <c r="E280" s="146" t="s">
        <v>401</v>
      </c>
      <c r="F280" s="153"/>
      <c r="G280" s="121" t="s">
        <v>137</v>
      </c>
      <c r="H280" s="80">
        <v>15000</v>
      </c>
      <c r="I280" s="81"/>
      <c r="J280" s="82">
        <f>IF(IF(H280="",0,H280)=0,0,(IF(H280&gt;0,IF(I280&gt;H280,0,H280-I280),IF(I280&gt;H280,H280-I280,0))))</f>
        <v>15000</v>
      </c>
      <c r="K280" s="117" t="str">
        <f t="shared" si="5"/>
        <v>00008040100020130244</v>
      </c>
      <c r="L280" s="83" t="str">
        <f>C280&amp;D280&amp;E280&amp;F280&amp;G280</f>
        <v>00008040100020130244</v>
      </c>
    </row>
    <row r="281" spans="1:12" ht="12.75">
      <c r="A281" s="99" t="s">
        <v>404</v>
      </c>
      <c r="B281" s="100" t="s">
        <v>7</v>
      </c>
      <c r="C281" s="101" t="s">
        <v>67</v>
      </c>
      <c r="D281" s="123" t="s">
        <v>406</v>
      </c>
      <c r="E281" s="149" t="s">
        <v>91</v>
      </c>
      <c r="F281" s="152"/>
      <c r="G281" s="128" t="s">
        <v>67</v>
      </c>
      <c r="H281" s="96">
        <v>84500</v>
      </c>
      <c r="I281" s="102">
        <v>21122.37</v>
      </c>
      <c r="J281" s="103">
        <v>63377.63</v>
      </c>
      <c r="K281" s="117" t="str">
        <f t="shared" si="5"/>
        <v>00010000000000000000</v>
      </c>
      <c r="L281" s="106" t="s">
        <v>405</v>
      </c>
    </row>
    <row r="282" spans="1:12" ht="12.75">
      <c r="A282" s="99" t="s">
        <v>407</v>
      </c>
      <c r="B282" s="100" t="s">
        <v>7</v>
      </c>
      <c r="C282" s="101" t="s">
        <v>67</v>
      </c>
      <c r="D282" s="123" t="s">
        <v>409</v>
      </c>
      <c r="E282" s="149" t="s">
        <v>91</v>
      </c>
      <c r="F282" s="152"/>
      <c r="G282" s="128" t="s">
        <v>67</v>
      </c>
      <c r="H282" s="96">
        <v>84500</v>
      </c>
      <c r="I282" s="102">
        <v>21122.37</v>
      </c>
      <c r="J282" s="103">
        <v>63377.63</v>
      </c>
      <c r="K282" s="117" t="str">
        <f t="shared" si="5"/>
        <v>00010010000000000000</v>
      </c>
      <c r="L282" s="106" t="s">
        <v>408</v>
      </c>
    </row>
    <row r="283" spans="1:12" ht="12.75">
      <c r="A283" s="99" t="s">
        <v>152</v>
      </c>
      <c r="B283" s="100" t="s">
        <v>7</v>
      </c>
      <c r="C283" s="101" t="s">
        <v>67</v>
      </c>
      <c r="D283" s="123" t="s">
        <v>409</v>
      </c>
      <c r="E283" s="149" t="s">
        <v>154</v>
      </c>
      <c r="F283" s="152"/>
      <c r="G283" s="128" t="s">
        <v>67</v>
      </c>
      <c r="H283" s="96">
        <v>84500</v>
      </c>
      <c r="I283" s="102">
        <v>21122.37</v>
      </c>
      <c r="J283" s="103">
        <v>63377.63</v>
      </c>
      <c r="K283" s="117" t="str">
        <f t="shared" si="5"/>
        <v>00010011200000000000</v>
      </c>
      <c r="L283" s="106" t="s">
        <v>410</v>
      </c>
    </row>
    <row r="284" spans="1:12" ht="21">
      <c r="A284" s="99" t="s">
        <v>411</v>
      </c>
      <c r="B284" s="100" t="s">
        <v>7</v>
      </c>
      <c r="C284" s="101" t="s">
        <v>67</v>
      </c>
      <c r="D284" s="123" t="s">
        <v>409</v>
      </c>
      <c r="E284" s="149" t="s">
        <v>413</v>
      </c>
      <c r="F284" s="152"/>
      <c r="G284" s="128" t="s">
        <v>67</v>
      </c>
      <c r="H284" s="96">
        <v>84500</v>
      </c>
      <c r="I284" s="102">
        <v>21122.37</v>
      </c>
      <c r="J284" s="103">
        <v>63377.63</v>
      </c>
      <c r="K284" s="117" t="str">
        <f t="shared" si="5"/>
        <v>00010011200099990000</v>
      </c>
      <c r="L284" s="106" t="s">
        <v>412</v>
      </c>
    </row>
    <row r="285" spans="1:12" ht="12.75">
      <c r="A285" s="99" t="s">
        <v>414</v>
      </c>
      <c r="B285" s="100" t="s">
        <v>7</v>
      </c>
      <c r="C285" s="101" t="s">
        <v>67</v>
      </c>
      <c r="D285" s="123" t="s">
        <v>409</v>
      </c>
      <c r="E285" s="149" t="s">
        <v>413</v>
      </c>
      <c r="F285" s="152"/>
      <c r="G285" s="128" t="s">
        <v>416</v>
      </c>
      <c r="H285" s="96">
        <v>84500</v>
      </c>
      <c r="I285" s="102">
        <v>21122.37</v>
      </c>
      <c r="J285" s="103">
        <v>63377.63</v>
      </c>
      <c r="K285" s="117" t="str">
        <f t="shared" si="5"/>
        <v>00010011200099990300</v>
      </c>
      <c r="L285" s="106" t="s">
        <v>415</v>
      </c>
    </row>
    <row r="286" spans="1:12" ht="12.75">
      <c r="A286" s="99" t="s">
        <v>417</v>
      </c>
      <c r="B286" s="100" t="s">
        <v>7</v>
      </c>
      <c r="C286" s="101" t="s">
        <v>67</v>
      </c>
      <c r="D286" s="123" t="s">
        <v>409</v>
      </c>
      <c r="E286" s="149" t="s">
        <v>413</v>
      </c>
      <c r="F286" s="152"/>
      <c r="G286" s="128" t="s">
        <v>419</v>
      </c>
      <c r="H286" s="96">
        <v>84500</v>
      </c>
      <c r="I286" s="102">
        <v>21122.37</v>
      </c>
      <c r="J286" s="103">
        <v>63377.63</v>
      </c>
      <c r="K286" s="117" t="str">
        <f t="shared" si="5"/>
        <v>00010011200099990310</v>
      </c>
      <c r="L286" s="106" t="s">
        <v>418</v>
      </c>
    </row>
    <row r="287" spans="1:12" s="84" customFormat="1" ht="12.75">
      <c r="A287" s="79" t="s">
        <v>420</v>
      </c>
      <c r="B287" s="78" t="s">
        <v>7</v>
      </c>
      <c r="C287" s="120" t="s">
        <v>67</v>
      </c>
      <c r="D287" s="124" t="s">
        <v>409</v>
      </c>
      <c r="E287" s="146" t="s">
        <v>413</v>
      </c>
      <c r="F287" s="153"/>
      <c r="G287" s="121" t="s">
        <v>421</v>
      </c>
      <c r="H287" s="80">
        <v>84500</v>
      </c>
      <c r="I287" s="81">
        <v>21122.37</v>
      </c>
      <c r="J287" s="82">
        <f>IF(IF(H287="",0,H287)=0,0,(IF(H287&gt;0,IF(I287&gt;H287,0,H287-I287),IF(I287&gt;H287,H287-I287,0))))</f>
        <v>63377.63</v>
      </c>
      <c r="K287" s="117" t="str">
        <f t="shared" si="5"/>
        <v>00010011200099990312</v>
      </c>
      <c r="L287" s="83" t="str">
        <f>C287&amp;D287&amp;E287&amp;F287&amp;G287</f>
        <v>00010011200099990312</v>
      </c>
    </row>
    <row r="288" spans="1:12" ht="12.75">
      <c r="A288" s="99" t="s">
        <v>422</v>
      </c>
      <c r="B288" s="100" t="s">
        <v>7</v>
      </c>
      <c r="C288" s="101" t="s">
        <v>67</v>
      </c>
      <c r="D288" s="123" t="s">
        <v>424</v>
      </c>
      <c r="E288" s="149" t="s">
        <v>91</v>
      </c>
      <c r="F288" s="152"/>
      <c r="G288" s="128" t="s">
        <v>67</v>
      </c>
      <c r="H288" s="96">
        <v>9000</v>
      </c>
      <c r="I288" s="102"/>
      <c r="J288" s="103">
        <v>9000</v>
      </c>
      <c r="K288" s="117" t="str">
        <f t="shared" si="5"/>
        <v>00011000000000000000</v>
      </c>
      <c r="L288" s="106" t="s">
        <v>423</v>
      </c>
    </row>
    <row r="289" spans="1:12" ht="12.75">
      <c r="A289" s="99" t="s">
        <v>425</v>
      </c>
      <c r="B289" s="100" t="s">
        <v>7</v>
      </c>
      <c r="C289" s="101" t="s">
        <v>67</v>
      </c>
      <c r="D289" s="123" t="s">
        <v>427</v>
      </c>
      <c r="E289" s="149" t="s">
        <v>91</v>
      </c>
      <c r="F289" s="152"/>
      <c r="G289" s="128" t="s">
        <v>67</v>
      </c>
      <c r="H289" s="96">
        <v>9000</v>
      </c>
      <c r="I289" s="102"/>
      <c r="J289" s="103">
        <v>9000</v>
      </c>
      <c r="K289" s="117" t="str">
        <f t="shared" si="5"/>
        <v>00011010000000000000</v>
      </c>
      <c r="L289" s="106" t="s">
        <v>426</v>
      </c>
    </row>
    <row r="290" spans="1:12" ht="30.75">
      <c r="A290" s="99" t="s">
        <v>96</v>
      </c>
      <c r="B290" s="100" t="s">
        <v>7</v>
      </c>
      <c r="C290" s="101" t="s">
        <v>67</v>
      </c>
      <c r="D290" s="123" t="s">
        <v>427</v>
      </c>
      <c r="E290" s="149" t="s">
        <v>98</v>
      </c>
      <c r="F290" s="152"/>
      <c r="G290" s="128" t="s">
        <v>67</v>
      </c>
      <c r="H290" s="96">
        <v>9000</v>
      </c>
      <c r="I290" s="102"/>
      <c r="J290" s="103">
        <v>9000</v>
      </c>
      <c r="K290" s="117" t="str">
        <f t="shared" si="5"/>
        <v>00011010100000000000</v>
      </c>
      <c r="L290" s="106" t="s">
        <v>428</v>
      </c>
    </row>
    <row r="291" spans="1:12" ht="30.75">
      <c r="A291" s="99" t="s">
        <v>429</v>
      </c>
      <c r="B291" s="100" t="s">
        <v>7</v>
      </c>
      <c r="C291" s="101" t="s">
        <v>67</v>
      </c>
      <c r="D291" s="123" t="s">
        <v>427</v>
      </c>
      <c r="E291" s="149" t="s">
        <v>431</v>
      </c>
      <c r="F291" s="152"/>
      <c r="G291" s="128" t="s">
        <v>67</v>
      </c>
      <c r="H291" s="96">
        <v>9000</v>
      </c>
      <c r="I291" s="102"/>
      <c r="J291" s="103">
        <v>9000</v>
      </c>
      <c r="K291" s="117" t="str">
        <f t="shared" si="5"/>
        <v>00011010100020140000</v>
      </c>
      <c r="L291" s="106" t="s">
        <v>430</v>
      </c>
    </row>
    <row r="292" spans="1:12" ht="21">
      <c r="A292" s="99" t="s">
        <v>131</v>
      </c>
      <c r="B292" s="100" t="s">
        <v>7</v>
      </c>
      <c r="C292" s="101" t="s">
        <v>67</v>
      </c>
      <c r="D292" s="123" t="s">
        <v>427</v>
      </c>
      <c r="E292" s="149" t="s">
        <v>431</v>
      </c>
      <c r="F292" s="152"/>
      <c r="G292" s="128" t="s">
        <v>7</v>
      </c>
      <c r="H292" s="96">
        <v>9000</v>
      </c>
      <c r="I292" s="102"/>
      <c r="J292" s="103">
        <v>9000</v>
      </c>
      <c r="K292" s="117" t="str">
        <f t="shared" si="5"/>
        <v>00011010100020140200</v>
      </c>
      <c r="L292" s="106" t="s">
        <v>432</v>
      </c>
    </row>
    <row r="293" spans="1:12" ht="21">
      <c r="A293" s="99" t="s">
        <v>133</v>
      </c>
      <c r="B293" s="100" t="s">
        <v>7</v>
      </c>
      <c r="C293" s="101" t="s">
        <v>67</v>
      </c>
      <c r="D293" s="123" t="s">
        <v>427</v>
      </c>
      <c r="E293" s="149" t="s">
        <v>431</v>
      </c>
      <c r="F293" s="152"/>
      <c r="G293" s="128" t="s">
        <v>135</v>
      </c>
      <c r="H293" s="96">
        <v>9000</v>
      </c>
      <c r="I293" s="102"/>
      <c r="J293" s="103">
        <v>9000</v>
      </c>
      <c r="K293" s="117" t="str">
        <f t="shared" si="5"/>
        <v>00011010100020140240</v>
      </c>
      <c r="L293" s="106" t="s">
        <v>433</v>
      </c>
    </row>
    <row r="294" spans="1:12" s="84" customFormat="1" ht="12.75">
      <c r="A294" s="79" t="s">
        <v>136</v>
      </c>
      <c r="B294" s="78" t="s">
        <v>7</v>
      </c>
      <c r="C294" s="120" t="s">
        <v>67</v>
      </c>
      <c r="D294" s="124" t="s">
        <v>427</v>
      </c>
      <c r="E294" s="146" t="s">
        <v>431</v>
      </c>
      <c r="F294" s="153"/>
      <c r="G294" s="121" t="s">
        <v>137</v>
      </c>
      <c r="H294" s="80">
        <v>9000</v>
      </c>
      <c r="I294" s="81"/>
      <c r="J294" s="82">
        <f>IF(IF(H294="",0,H294)=0,0,(IF(H294&gt;0,IF(I294&gt;H294,0,H294-I294),IF(I294&gt;H294,H294-I294,0))))</f>
        <v>9000</v>
      </c>
      <c r="K294" s="117" t="str">
        <f t="shared" si="5"/>
        <v>00011010100020140244</v>
      </c>
      <c r="L294" s="83" t="str">
        <f>C294&amp;D294&amp;E294&amp;F294&amp;G294</f>
        <v>00011010100020140244</v>
      </c>
    </row>
    <row r="295" spans="1:12" ht="12.75">
      <c r="A295" s="99" t="s">
        <v>434</v>
      </c>
      <c r="B295" s="100" t="s">
        <v>7</v>
      </c>
      <c r="C295" s="101" t="s">
        <v>67</v>
      </c>
      <c r="D295" s="123" t="s">
        <v>436</v>
      </c>
      <c r="E295" s="149" t="s">
        <v>91</v>
      </c>
      <c r="F295" s="152"/>
      <c r="G295" s="128" t="s">
        <v>67</v>
      </c>
      <c r="H295" s="96">
        <v>5000</v>
      </c>
      <c r="I295" s="102"/>
      <c r="J295" s="103">
        <v>5000</v>
      </c>
      <c r="K295" s="117" t="str">
        <f t="shared" si="5"/>
        <v>00012000000000000000</v>
      </c>
      <c r="L295" s="106" t="s">
        <v>435</v>
      </c>
    </row>
    <row r="296" spans="1:12" ht="12.75">
      <c r="A296" s="99" t="s">
        <v>437</v>
      </c>
      <c r="B296" s="100" t="s">
        <v>7</v>
      </c>
      <c r="C296" s="101" t="s">
        <v>67</v>
      </c>
      <c r="D296" s="123" t="s">
        <v>439</v>
      </c>
      <c r="E296" s="149" t="s">
        <v>91</v>
      </c>
      <c r="F296" s="152"/>
      <c r="G296" s="128" t="s">
        <v>67</v>
      </c>
      <c r="H296" s="96">
        <v>5000</v>
      </c>
      <c r="I296" s="102"/>
      <c r="J296" s="103">
        <v>5000</v>
      </c>
      <c r="K296" s="117" t="str">
        <f t="shared" si="5"/>
        <v>00012020000000000000</v>
      </c>
      <c r="L296" s="106" t="s">
        <v>438</v>
      </c>
    </row>
    <row r="297" spans="1:12" ht="30.75">
      <c r="A297" s="99" t="s">
        <v>96</v>
      </c>
      <c r="B297" s="100" t="s">
        <v>7</v>
      </c>
      <c r="C297" s="101" t="s">
        <v>67</v>
      </c>
      <c r="D297" s="123" t="s">
        <v>439</v>
      </c>
      <c r="E297" s="149" t="s">
        <v>98</v>
      </c>
      <c r="F297" s="152"/>
      <c r="G297" s="128" t="s">
        <v>67</v>
      </c>
      <c r="H297" s="96">
        <v>5000</v>
      </c>
      <c r="I297" s="102"/>
      <c r="J297" s="103">
        <v>5000</v>
      </c>
      <c r="K297" s="117" t="str">
        <f t="shared" si="5"/>
        <v>00012020100000000000</v>
      </c>
      <c r="L297" s="106" t="s">
        <v>440</v>
      </c>
    </row>
    <row r="298" spans="1:12" ht="41.25">
      <c r="A298" s="99" t="s">
        <v>441</v>
      </c>
      <c r="B298" s="100" t="s">
        <v>7</v>
      </c>
      <c r="C298" s="101" t="s">
        <v>67</v>
      </c>
      <c r="D298" s="123" t="s">
        <v>439</v>
      </c>
      <c r="E298" s="149" t="s">
        <v>443</v>
      </c>
      <c r="F298" s="152"/>
      <c r="G298" s="128" t="s">
        <v>67</v>
      </c>
      <c r="H298" s="96">
        <v>5000</v>
      </c>
      <c r="I298" s="102"/>
      <c r="J298" s="103">
        <v>5000</v>
      </c>
      <c r="K298" s="117" t="str">
        <f t="shared" si="5"/>
        <v>00012020100020020000</v>
      </c>
      <c r="L298" s="106" t="s">
        <v>442</v>
      </c>
    </row>
    <row r="299" spans="1:12" ht="21">
      <c r="A299" s="99" t="s">
        <v>131</v>
      </c>
      <c r="B299" s="100" t="s">
        <v>7</v>
      </c>
      <c r="C299" s="101" t="s">
        <v>67</v>
      </c>
      <c r="D299" s="123" t="s">
        <v>439</v>
      </c>
      <c r="E299" s="149" t="s">
        <v>443</v>
      </c>
      <c r="F299" s="152"/>
      <c r="G299" s="128" t="s">
        <v>7</v>
      </c>
      <c r="H299" s="96">
        <v>5000</v>
      </c>
      <c r="I299" s="102"/>
      <c r="J299" s="103">
        <v>5000</v>
      </c>
      <c r="K299" s="117" t="str">
        <f t="shared" si="5"/>
        <v>00012020100020020200</v>
      </c>
      <c r="L299" s="106" t="s">
        <v>444</v>
      </c>
    </row>
    <row r="300" spans="1:12" ht="21">
      <c r="A300" s="99" t="s">
        <v>133</v>
      </c>
      <c r="B300" s="100" t="s">
        <v>7</v>
      </c>
      <c r="C300" s="101" t="s">
        <v>67</v>
      </c>
      <c r="D300" s="123" t="s">
        <v>439</v>
      </c>
      <c r="E300" s="149" t="s">
        <v>443</v>
      </c>
      <c r="F300" s="152"/>
      <c r="G300" s="128" t="s">
        <v>135</v>
      </c>
      <c r="H300" s="96">
        <v>5000</v>
      </c>
      <c r="I300" s="102"/>
      <c r="J300" s="103">
        <v>5000</v>
      </c>
      <c r="K300" s="117" t="str">
        <f t="shared" si="5"/>
        <v>00012020100020020240</v>
      </c>
      <c r="L300" s="106" t="s">
        <v>445</v>
      </c>
    </row>
    <row r="301" spans="1:12" s="84" customFormat="1" ht="12.75">
      <c r="A301" s="79" t="s">
        <v>136</v>
      </c>
      <c r="B301" s="78" t="s">
        <v>7</v>
      </c>
      <c r="C301" s="120" t="s">
        <v>67</v>
      </c>
      <c r="D301" s="124" t="s">
        <v>439</v>
      </c>
      <c r="E301" s="146" t="s">
        <v>443</v>
      </c>
      <c r="F301" s="153"/>
      <c r="G301" s="121" t="s">
        <v>137</v>
      </c>
      <c r="H301" s="80">
        <v>5000</v>
      </c>
      <c r="I301" s="81"/>
      <c r="J301" s="82">
        <f>IF(IF(H301="",0,H301)=0,0,(IF(H301&gt;0,IF(I301&gt;H301,0,H301-I301),IF(I301&gt;H301,H301-I301,0))))</f>
        <v>5000</v>
      </c>
      <c r="K301" s="117" t="str">
        <f t="shared" si="5"/>
        <v>00012020100020020244</v>
      </c>
      <c r="L301" s="83" t="str">
        <f>C301&amp;D301&amp;E301&amp;F301&amp;G301</f>
        <v>00012020100020020244</v>
      </c>
    </row>
    <row r="302" spans="1:11" ht="5.25" customHeight="1" hidden="1" thickBot="1">
      <c r="A302" s="18"/>
      <c r="B302" s="30"/>
      <c r="C302" s="31"/>
      <c r="D302" s="31"/>
      <c r="E302" s="31"/>
      <c r="F302" s="31"/>
      <c r="G302" s="31"/>
      <c r="H302" s="47"/>
      <c r="I302" s="48"/>
      <c r="J302" s="53"/>
      <c r="K302" s="115"/>
    </row>
    <row r="303" spans="1:11" ht="13.5" thickBot="1">
      <c r="A303" s="26"/>
      <c r="B303" s="26"/>
      <c r="C303" s="22"/>
      <c r="D303" s="22"/>
      <c r="E303" s="22"/>
      <c r="F303" s="22"/>
      <c r="G303" s="22"/>
      <c r="H303" s="46"/>
      <c r="I303" s="46"/>
      <c r="J303" s="46"/>
      <c r="K303" s="46"/>
    </row>
    <row r="304" spans="1:10" ht="28.5" customHeight="1" thickBot="1">
      <c r="A304" s="41" t="s">
        <v>18</v>
      </c>
      <c r="B304" s="42">
        <v>450</v>
      </c>
      <c r="C304" s="190" t="s">
        <v>17</v>
      </c>
      <c r="D304" s="191"/>
      <c r="E304" s="191"/>
      <c r="F304" s="191"/>
      <c r="G304" s="192"/>
      <c r="H304" s="54">
        <f>0-H312</f>
        <v>-1262300</v>
      </c>
      <c r="I304" s="54">
        <f>I15-I81</f>
        <v>-2197.99</v>
      </c>
      <c r="J304" s="92" t="s">
        <v>17</v>
      </c>
    </row>
    <row r="305" spans="1:10" ht="12.75">
      <c r="A305" s="26"/>
      <c r="B305" s="29"/>
      <c r="C305" s="22"/>
      <c r="D305" s="22"/>
      <c r="E305" s="22"/>
      <c r="F305" s="22"/>
      <c r="G305" s="22"/>
      <c r="H305" s="22"/>
      <c r="I305" s="22"/>
      <c r="J305" s="22"/>
    </row>
    <row r="306" spans="1:11" ht="13.5">
      <c r="A306" s="174" t="s">
        <v>31</v>
      </c>
      <c r="B306" s="174"/>
      <c r="C306" s="174"/>
      <c r="D306" s="174"/>
      <c r="E306" s="174"/>
      <c r="F306" s="174"/>
      <c r="G306" s="174"/>
      <c r="H306" s="174"/>
      <c r="I306" s="174"/>
      <c r="J306" s="174"/>
      <c r="K306" s="112"/>
    </row>
    <row r="307" spans="1:11" ht="12.75">
      <c r="A307" s="8"/>
      <c r="B307" s="25"/>
      <c r="C307" s="9"/>
      <c r="D307" s="9"/>
      <c r="E307" s="9"/>
      <c r="F307" s="9"/>
      <c r="G307" s="9"/>
      <c r="H307" s="10"/>
      <c r="I307" s="10"/>
      <c r="J307" s="40" t="s">
        <v>27</v>
      </c>
      <c r="K307" s="40"/>
    </row>
    <row r="308" spans="1:11" ht="16.5" customHeight="1">
      <c r="A308" s="162" t="s">
        <v>38</v>
      </c>
      <c r="B308" s="162" t="s">
        <v>39</v>
      </c>
      <c r="C308" s="175" t="s">
        <v>44</v>
      </c>
      <c r="D308" s="176"/>
      <c r="E308" s="176"/>
      <c r="F308" s="176"/>
      <c r="G308" s="177"/>
      <c r="H308" s="162" t="s">
        <v>41</v>
      </c>
      <c r="I308" s="162" t="s">
        <v>23</v>
      </c>
      <c r="J308" s="162" t="s">
        <v>42</v>
      </c>
      <c r="K308" s="113"/>
    </row>
    <row r="309" spans="1:11" ht="16.5" customHeight="1">
      <c r="A309" s="163"/>
      <c r="B309" s="163"/>
      <c r="C309" s="178"/>
      <c r="D309" s="179"/>
      <c r="E309" s="179"/>
      <c r="F309" s="179"/>
      <c r="G309" s="180"/>
      <c r="H309" s="163"/>
      <c r="I309" s="163"/>
      <c r="J309" s="163"/>
      <c r="K309" s="113"/>
    </row>
    <row r="310" spans="1:11" ht="16.5" customHeight="1">
      <c r="A310" s="164"/>
      <c r="B310" s="164"/>
      <c r="C310" s="181"/>
      <c r="D310" s="182"/>
      <c r="E310" s="182"/>
      <c r="F310" s="182"/>
      <c r="G310" s="183"/>
      <c r="H310" s="164"/>
      <c r="I310" s="164"/>
      <c r="J310" s="164"/>
      <c r="K310" s="113"/>
    </row>
    <row r="311" spans="1:11" ht="13.5" thickBot="1">
      <c r="A311" s="70">
        <v>1</v>
      </c>
      <c r="B311" s="12">
        <v>2</v>
      </c>
      <c r="C311" s="171">
        <v>3</v>
      </c>
      <c r="D311" s="172"/>
      <c r="E311" s="172"/>
      <c r="F311" s="172"/>
      <c r="G311" s="173"/>
      <c r="H311" s="13" t="s">
        <v>2</v>
      </c>
      <c r="I311" s="13" t="s">
        <v>25</v>
      </c>
      <c r="J311" s="13" t="s">
        <v>26</v>
      </c>
      <c r="K311" s="114"/>
    </row>
    <row r="312" spans="1:10" ht="12.75" customHeight="1">
      <c r="A312" s="74" t="s">
        <v>32</v>
      </c>
      <c r="B312" s="38" t="s">
        <v>8</v>
      </c>
      <c r="C312" s="184" t="s">
        <v>17</v>
      </c>
      <c r="D312" s="185"/>
      <c r="E312" s="185"/>
      <c r="F312" s="185"/>
      <c r="G312" s="186"/>
      <c r="H312" s="66">
        <f>H314+H319+H324</f>
        <v>1262300</v>
      </c>
      <c r="I312" s="66">
        <f>I314+I319+I324</f>
        <v>2197.99</v>
      </c>
      <c r="J312" s="127">
        <f>J314+J319+J324</f>
        <v>1260102.01</v>
      </c>
    </row>
    <row r="313" spans="1:10" ht="12.75" customHeight="1">
      <c r="A313" s="75" t="s">
        <v>11</v>
      </c>
      <c r="B313" s="39"/>
      <c r="C313" s="204"/>
      <c r="D313" s="205"/>
      <c r="E313" s="205"/>
      <c r="F313" s="205"/>
      <c r="G313" s="206"/>
      <c r="H313" s="43"/>
      <c r="I313" s="44"/>
      <c r="J313" s="45"/>
    </row>
    <row r="314" spans="1:10" ht="12.75" customHeight="1">
      <c r="A314" s="74" t="s">
        <v>33</v>
      </c>
      <c r="B314" s="49" t="s">
        <v>12</v>
      </c>
      <c r="C314" s="154" t="s">
        <v>17</v>
      </c>
      <c r="D314" s="155"/>
      <c r="E314" s="155"/>
      <c r="F314" s="155"/>
      <c r="G314" s="156"/>
      <c r="H314" s="52">
        <v>0</v>
      </c>
      <c r="I314" s="52">
        <v>0</v>
      </c>
      <c r="J314" s="89">
        <v>0</v>
      </c>
    </row>
    <row r="315" spans="1:10" ht="12.75" customHeight="1">
      <c r="A315" s="75" t="s">
        <v>10</v>
      </c>
      <c r="B315" s="50"/>
      <c r="C315" s="194"/>
      <c r="D315" s="195"/>
      <c r="E315" s="195"/>
      <c r="F315" s="195"/>
      <c r="G315" s="196"/>
      <c r="H315" s="62"/>
      <c r="I315" s="63"/>
      <c r="J315" s="64"/>
    </row>
    <row r="316" spans="1:12" ht="12.75" hidden="1">
      <c r="A316" s="130"/>
      <c r="B316" s="131" t="s">
        <v>12</v>
      </c>
      <c r="C316" s="132"/>
      <c r="D316" s="201"/>
      <c r="E316" s="202"/>
      <c r="F316" s="202"/>
      <c r="G316" s="203"/>
      <c r="H316" s="133"/>
      <c r="I316" s="134"/>
      <c r="J316" s="135"/>
      <c r="K316" s="136">
        <f>C316&amp;D316&amp;G316</f>
      </c>
      <c r="L316" s="137"/>
    </row>
    <row r="317" spans="1:12" s="84" customFormat="1" ht="12.75">
      <c r="A317" s="138"/>
      <c r="B317" s="139" t="s">
        <v>12</v>
      </c>
      <c r="C317" s="140"/>
      <c r="D317" s="207"/>
      <c r="E317" s="207"/>
      <c r="F317" s="207"/>
      <c r="G317" s="208"/>
      <c r="H317" s="141"/>
      <c r="I317" s="142"/>
      <c r="J317" s="143">
        <f>IF(IF(H317="",0,H317)=0,0,(IF(H317&gt;0,IF(I317&gt;H317,0,H317-I317),IF(I317&gt;H317,H317-I317,0))))</f>
        <v>0</v>
      </c>
      <c r="K317" s="144">
        <f>C317&amp;D317&amp;G317</f>
      </c>
      <c r="L317" s="145">
        <f>C317&amp;D317&amp;G317</f>
      </c>
    </row>
    <row r="318" spans="1:11" ht="12.75" customHeight="1" hidden="1">
      <c r="A318" s="76"/>
      <c r="B318" s="17"/>
      <c r="C318" s="14"/>
      <c r="D318" s="14"/>
      <c r="E318" s="14"/>
      <c r="F318" s="14"/>
      <c r="G318" s="14"/>
      <c r="H318" s="34"/>
      <c r="I318" s="35"/>
      <c r="J318" s="55"/>
      <c r="K318" s="116"/>
    </row>
    <row r="319" spans="1:10" ht="12.75" customHeight="1">
      <c r="A319" s="74" t="s">
        <v>34</v>
      </c>
      <c r="B319" s="50" t="s">
        <v>13</v>
      </c>
      <c r="C319" s="194" t="s">
        <v>17</v>
      </c>
      <c r="D319" s="195"/>
      <c r="E319" s="195"/>
      <c r="F319" s="195"/>
      <c r="G319" s="196"/>
      <c r="H319" s="52">
        <v>0</v>
      </c>
      <c r="I319" s="52">
        <v>0</v>
      </c>
      <c r="J319" s="90">
        <v>0</v>
      </c>
    </row>
    <row r="320" spans="1:10" ht="12.75" customHeight="1">
      <c r="A320" s="75" t="s">
        <v>10</v>
      </c>
      <c r="B320" s="50"/>
      <c r="C320" s="194"/>
      <c r="D320" s="195"/>
      <c r="E320" s="195"/>
      <c r="F320" s="195"/>
      <c r="G320" s="196"/>
      <c r="H320" s="62"/>
      <c r="I320" s="63"/>
      <c r="J320" s="64"/>
    </row>
    <row r="321" spans="1:12" ht="12.75" customHeight="1" hidden="1">
      <c r="A321" s="130"/>
      <c r="B321" s="131" t="s">
        <v>13</v>
      </c>
      <c r="C321" s="132"/>
      <c r="D321" s="201"/>
      <c r="E321" s="202"/>
      <c r="F321" s="202"/>
      <c r="G321" s="203"/>
      <c r="H321" s="133"/>
      <c r="I321" s="134"/>
      <c r="J321" s="135"/>
      <c r="K321" s="136">
        <f>C321&amp;D321&amp;G321</f>
      </c>
      <c r="L321" s="137"/>
    </row>
    <row r="322" spans="1:12" s="84" customFormat="1" ht="12.75">
      <c r="A322" s="138"/>
      <c r="B322" s="139" t="s">
        <v>13</v>
      </c>
      <c r="C322" s="140"/>
      <c r="D322" s="207"/>
      <c r="E322" s="207"/>
      <c r="F322" s="207"/>
      <c r="G322" s="208"/>
      <c r="H322" s="141"/>
      <c r="I322" s="142"/>
      <c r="J322" s="143">
        <f>IF(IF(H322="",0,H322)=0,0,(IF(H322&gt;0,IF(I322&gt;H322,0,H322-I322),IF(I322&gt;H322,H322-I322,0))))</f>
        <v>0</v>
      </c>
      <c r="K322" s="144">
        <f>C322&amp;D322&amp;G322</f>
      </c>
      <c r="L322" s="145">
        <f>C322&amp;D322&amp;G322</f>
      </c>
    </row>
    <row r="323" spans="1:11" ht="12.75" customHeight="1" hidden="1">
      <c r="A323" s="76"/>
      <c r="B323" s="16"/>
      <c r="C323" s="14"/>
      <c r="D323" s="14"/>
      <c r="E323" s="14"/>
      <c r="F323" s="14"/>
      <c r="G323" s="14"/>
      <c r="H323" s="34"/>
      <c r="I323" s="35"/>
      <c r="J323" s="55"/>
      <c r="K323" s="116"/>
    </row>
    <row r="324" spans="1:10" ht="12.75" customHeight="1">
      <c r="A324" s="74" t="s">
        <v>16</v>
      </c>
      <c r="B324" s="50" t="s">
        <v>9</v>
      </c>
      <c r="C324" s="198" t="s">
        <v>52</v>
      </c>
      <c r="D324" s="199"/>
      <c r="E324" s="199"/>
      <c r="F324" s="199"/>
      <c r="G324" s="200"/>
      <c r="H324" s="52">
        <v>1262300</v>
      </c>
      <c r="I324" s="52">
        <v>2197.99</v>
      </c>
      <c r="J324" s="91">
        <f>IF(IF(H324="",0,H324)=0,0,(IF(H324&gt;0,IF(I324&gt;H324,0,H324-I324),IF(I324&gt;H324,H324-I324,0))))</f>
        <v>1260102.01</v>
      </c>
    </row>
    <row r="325" spans="1:10" ht="21">
      <c r="A325" s="74" t="s">
        <v>53</v>
      </c>
      <c r="B325" s="50" t="s">
        <v>9</v>
      </c>
      <c r="C325" s="198" t="s">
        <v>54</v>
      </c>
      <c r="D325" s="199"/>
      <c r="E325" s="199"/>
      <c r="F325" s="199"/>
      <c r="G325" s="200"/>
      <c r="H325" s="52">
        <v>1262300</v>
      </c>
      <c r="I325" s="52">
        <v>2197.99</v>
      </c>
      <c r="J325" s="91">
        <f>IF(IF(H325="",0,H325)=0,0,(IF(H325&gt;0,IF(I325&gt;H325,0,H325-I325),IF(I325&gt;H325,H325-I325,0))))</f>
        <v>1260102.01</v>
      </c>
    </row>
    <row r="326" spans="1:10" ht="35.25" customHeight="1">
      <c r="A326" s="74" t="s">
        <v>56</v>
      </c>
      <c r="B326" s="50" t="s">
        <v>9</v>
      </c>
      <c r="C326" s="198" t="s">
        <v>55</v>
      </c>
      <c r="D326" s="199"/>
      <c r="E326" s="199"/>
      <c r="F326" s="199"/>
      <c r="G326" s="200"/>
      <c r="H326" s="52">
        <v>0</v>
      </c>
      <c r="I326" s="52">
        <v>0</v>
      </c>
      <c r="J326" s="91">
        <f>IF(IF(H326="",0,H326)=0,0,(IF(H326&gt;0,IF(I326&gt;H326,0,H326-I326),IF(I326&gt;H326,H326-I326,0))))</f>
        <v>0</v>
      </c>
    </row>
    <row r="327" spans="1:12" ht="12.75">
      <c r="A327" s="108" t="s">
        <v>79</v>
      </c>
      <c r="B327" s="109" t="s">
        <v>14</v>
      </c>
      <c r="C327" s="107" t="s">
        <v>67</v>
      </c>
      <c r="D327" s="157" t="s">
        <v>78</v>
      </c>
      <c r="E327" s="158"/>
      <c r="F327" s="158"/>
      <c r="G327" s="159"/>
      <c r="H327" s="96">
        <v>-10074100</v>
      </c>
      <c r="I327" s="96">
        <v>-3875951.03</v>
      </c>
      <c r="J327" s="111" t="s">
        <v>57</v>
      </c>
      <c r="K327" s="106" t="str">
        <f aca="true" t="shared" si="6" ref="K327:K334">C327&amp;D327&amp;G327</f>
        <v>00001050000000000500</v>
      </c>
      <c r="L327" s="106" t="s">
        <v>80</v>
      </c>
    </row>
    <row r="328" spans="1:12" ht="12.75">
      <c r="A328" s="108" t="s">
        <v>82</v>
      </c>
      <c r="B328" s="109" t="s">
        <v>14</v>
      </c>
      <c r="C328" s="107" t="s">
        <v>67</v>
      </c>
      <c r="D328" s="157" t="s">
        <v>81</v>
      </c>
      <c r="E328" s="158"/>
      <c r="F328" s="158"/>
      <c r="G328" s="159"/>
      <c r="H328" s="96">
        <v>-10074100</v>
      </c>
      <c r="I328" s="96">
        <v>-3875951.03</v>
      </c>
      <c r="J328" s="111" t="s">
        <v>57</v>
      </c>
      <c r="K328" s="106" t="str">
        <f t="shared" si="6"/>
        <v>00001050200000000500</v>
      </c>
      <c r="L328" s="106" t="s">
        <v>83</v>
      </c>
    </row>
    <row r="329" spans="1:12" ht="12.75">
      <c r="A329" s="108" t="s">
        <v>85</v>
      </c>
      <c r="B329" s="109" t="s">
        <v>14</v>
      </c>
      <c r="C329" s="107" t="s">
        <v>67</v>
      </c>
      <c r="D329" s="157" t="s">
        <v>84</v>
      </c>
      <c r="E329" s="158"/>
      <c r="F329" s="158"/>
      <c r="G329" s="159"/>
      <c r="H329" s="96">
        <v>-10074100</v>
      </c>
      <c r="I329" s="96">
        <v>-3875951.03</v>
      </c>
      <c r="J329" s="111" t="s">
        <v>57</v>
      </c>
      <c r="K329" s="106" t="str">
        <f t="shared" si="6"/>
        <v>00001050201000000510</v>
      </c>
      <c r="L329" s="106" t="s">
        <v>86</v>
      </c>
    </row>
    <row r="330" spans="1:12" ht="21">
      <c r="A330" s="94" t="s">
        <v>88</v>
      </c>
      <c r="B330" s="110" t="s">
        <v>14</v>
      </c>
      <c r="C330" s="122" t="s">
        <v>67</v>
      </c>
      <c r="D330" s="160" t="s">
        <v>87</v>
      </c>
      <c r="E330" s="160"/>
      <c r="F330" s="160"/>
      <c r="G330" s="161"/>
      <c r="H330" s="77">
        <v>-10074100</v>
      </c>
      <c r="I330" s="77">
        <v>-3875951.03</v>
      </c>
      <c r="J330" s="65" t="s">
        <v>17</v>
      </c>
      <c r="K330" s="106" t="str">
        <f t="shared" si="6"/>
        <v>00001050201100000510</v>
      </c>
      <c r="L330" s="4" t="str">
        <f>C330&amp;D330&amp;G330</f>
        <v>00001050201100000510</v>
      </c>
    </row>
    <row r="331" spans="1:12" ht="12.75">
      <c r="A331" s="108" t="s">
        <v>66</v>
      </c>
      <c r="B331" s="109" t="s">
        <v>15</v>
      </c>
      <c r="C331" s="107" t="s">
        <v>67</v>
      </c>
      <c r="D331" s="157" t="s">
        <v>68</v>
      </c>
      <c r="E331" s="158"/>
      <c r="F331" s="158"/>
      <c r="G331" s="159"/>
      <c r="H331" s="96">
        <v>11336400</v>
      </c>
      <c r="I331" s="96">
        <v>3878149.02</v>
      </c>
      <c r="J331" s="111" t="s">
        <v>57</v>
      </c>
      <c r="K331" s="106" t="str">
        <f t="shared" si="6"/>
        <v>00001050000000000600</v>
      </c>
      <c r="L331" s="106" t="s">
        <v>69</v>
      </c>
    </row>
    <row r="332" spans="1:12" ht="12.75">
      <c r="A332" s="108" t="s">
        <v>70</v>
      </c>
      <c r="B332" s="109" t="s">
        <v>15</v>
      </c>
      <c r="C332" s="107" t="s">
        <v>67</v>
      </c>
      <c r="D332" s="157" t="s">
        <v>71</v>
      </c>
      <c r="E332" s="158"/>
      <c r="F332" s="158"/>
      <c r="G332" s="159"/>
      <c r="H332" s="96">
        <v>11336400</v>
      </c>
      <c r="I332" s="96">
        <v>3878149.02</v>
      </c>
      <c r="J332" s="111" t="s">
        <v>57</v>
      </c>
      <c r="K332" s="106" t="str">
        <f t="shared" si="6"/>
        <v>00001050200000000600</v>
      </c>
      <c r="L332" s="106" t="s">
        <v>72</v>
      </c>
    </row>
    <row r="333" spans="1:12" ht="12.75">
      <c r="A333" s="108" t="s">
        <v>73</v>
      </c>
      <c r="B333" s="109" t="s">
        <v>15</v>
      </c>
      <c r="C333" s="107" t="s">
        <v>67</v>
      </c>
      <c r="D333" s="157" t="s">
        <v>74</v>
      </c>
      <c r="E333" s="158"/>
      <c r="F333" s="158"/>
      <c r="G333" s="159"/>
      <c r="H333" s="96">
        <v>11336400</v>
      </c>
      <c r="I333" s="96">
        <v>3878149.02</v>
      </c>
      <c r="J333" s="111" t="s">
        <v>57</v>
      </c>
      <c r="K333" s="106" t="str">
        <f t="shared" si="6"/>
        <v>00001050201000000610</v>
      </c>
      <c r="L333" s="106" t="s">
        <v>75</v>
      </c>
    </row>
    <row r="334" spans="1:12" ht="21">
      <c r="A334" s="95" t="s">
        <v>76</v>
      </c>
      <c r="B334" s="110" t="s">
        <v>15</v>
      </c>
      <c r="C334" s="122" t="s">
        <v>67</v>
      </c>
      <c r="D334" s="160" t="s">
        <v>77</v>
      </c>
      <c r="E334" s="160"/>
      <c r="F334" s="160"/>
      <c r="G334" s="161"/>
      <c r="H334" s="97">
        <v>11336400</v>
      </c>
      <c r="I334" s="97">
        <v>3878149.02</v>
      </c>
      <c r="J334" s="98" t="s">
        <v>17</v>
      </c>
      <c r="K334" s="105" t="str">
        <f t="shared" si="6"/>
        <v>00001050201100000610</v>
      </c>
      <c r="L334" s="4" t="str">
        <f>C334&amp;D334&amp;G334</f>
        <v>00001050201100000610</v>
      </c>
    </row>
    <row r="335" spans="1:11" ht="12.75">
      <c r="A335" s="26"/>
      <c r="B335" s="29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1:12" ht="12.75">
      <c r="A336" s="26"/>
      <c r="B336" s="29"/>
      <c r="C336" s="22"/>
      <c r="D336" s="22"/>
      <c r="E336" s="22"/>
      <c r="F336" s="22"/>
      <c r="G336" s="22"/>
      <c r="H336" s="22"/>
      <c r="I336" s="22"/>
      <c r="J336" s="22"/>
      <c r="K336" s="93"/>
      <c r="L336" s="93"/>
    </row>
    <row r="337" spans="1:12" ht="21.75" customHeight="1">
      <c r="A337" s="24" t="s">
        <v>47</v>
      </c>
      <c r="B337" s="197" t="s">
        <v>595</v>
      </c>
      <c r="C337" s="197"/>
      <c r="D337" s="197"/>
      <c r="E337" s="29"/>
      <c r="F337" s="29"/>
      <c r="G337" s="22"/>
      <c r="H337" s="68" t="s">
        <v>49</v>
      </c>
      <c r="I337" s="67"/>
      <c r="J337" s="67" t="s">
        <v>596</v>
      </c>
      <c r="K337" s="93"/>
      <c r="L337" s="93"/>
    </row>
    <row r="338" spans="1:12" ht="12.75">
      <c r="A338" s="3" t="s">
        <v>45</v>
      </c>
      <c r="B338" s="193" t="s">
        <v>46</v>
      </c>
      <c r="C338" s="193"/>
      <c r="D338" s="193"/>
      <c r="E338" s="29"/>
      <c r="F338" s="29"/>
      <c r="G338" s="22"/>
      <c r="H338" s="22"/>
      <c r="I338" s="69" t="s">
        <v>50</v>
      </c>
      <c r="J338" s="29" t="s">
        <v>46</v>
      </c>
      <c r="K338" s="93"/>
      <c r="L338" s="93"/>
    </row>
    <row r="339" spans="1:12" ht="12.75">
      <c r="A339" s="3"/>
      <c r="B339" s="29"/>
      <c r="C339" s="22"/>
      <c r="D339" s="22"/>
      <c r="E339" s="22"/>
      <c r="F339" s="22"/>
      <c r="G339" s="22"/>
      <c r="H339" s="22"/>
      <c r="I339" s="22"/>
      <c r="J339" s="22"/>
      <c r="K339" s="93"/>
      <c r="L339" s="93"/>
    </row>
    <row r="340" spans="1:12" ht="21.75" customHeight="1">
      <c r="A340" s="3" t="s">
        <v>48</v>
      </c>
      <c r="B340" s="210" t="s">
        <v>596</v>
      </c>
      <c r="C340" s="210"/>
      <c r="D340" s="210"/>
      <c r="E340" s="119"/>
      <c r="F340" s="119"/>
      <c r="G340" s="22"/>
      <c r="H340" s="22"/>
      <c r="I340" s="22"/>
      <c r="J340" s="22"/>
      <c r="K340" s="93"/>
      <c r="L340" s="93"/>
    </row>
    <row r="341" spans="1:12" ht="12.75">
      <c r="A341" s="3" t="s">
        <v>45</v>
      </c>
      <c r="B341" s="193" t="s">
        <v>46</v>
      </c>
      <c r="C341" s="193"/>
      <c r="D341" s="193"/>
      <c r="E341" s="29"/>
      <c r="F341" s="29"/>
      <c r="G341" s="22"/>
      <c r="H341" s="22"/>
      <c r="I341" s="22"/>
      <c r="J341" s="22"/>
      <c r="K341" s="93"/>
      <c r="L341" s="93"/>
    </row>
    <row r="342" spans="1:12" ht="12.75">
      <c r="A342" s="3"/>
      <c r="B342" s="29"/>
      <c r="C342" s="22"/>
      <c r="D342" s="22"/>
      <c r="E342" s="22"/>
      <c r="F342" s="22"/>
      <c r="G342" s="22"/>
      <c r="H342" s="22"/>
      <c r="I342" s="22"/>
      <c r="J342" s="22"/>
      <c r="K342" s="93"/>
      <c r="L342" s="93"/>
    </row>
    <row r="343" spans="1:12" ht="12.75">
      <c r="A343" s="209">
        <v>44320</v>
      </c>
      <c r="B343" s="29"/>
      <c r="C343" s="22"/>
      <c r="D343" s="22"/>
      <c r="E343" s="22"/>
      <c r="F343" s="22"/>
      <c r="G343" s="22"/>
      <c r="H343" s="22"/>
      <c r="I343" s="22"/>
      <c r="J343" s="22"/>
      <c r="K343" s="93"/>
      <c r="L343" s="93"/>
    </row>
    <row r="344" spans="1:12" ht="12.75">
      <c r="A344" s="26"/>
      <c r="B344" s="29"/>
      <c r="C344" s="22"/>
      <c r="D344" s="22"/>
      <c r="E344" s="22"/>
      <c r="F344" s="22"/>
      <c r="G344" s="22"/>
      <c r="H344" s="22"/>
      <c r="I344" s="22"/>
      <c r="J344" s="22"/>
      <c r="K344" s="93"/>
      <c r="L344" s="93"/>
    </row>
    <row r="345" spans="11:12" ht="12.75">
      <c r="K345" s="93"/>
      <c r="L345" s="93"/>
    </row>
    <row r="346" spans="11:12" ht="12.75">
      <c r="K346" s="93"/>
      <c r="L346" s="93"/>
    </row>
    <row r="347" spans="11:12" ht="12.75">
      <c r="K347" s="93"/>
      <c r="L347" s="93"/>
    </row>
    <row r="348" spans="11:12" ht="12.75">
      <c r="K348" s="93"/>
      <c r="L348" s="93"/>
    </row>
    <row r="349" spans="11:12" ht="12.75">
      <c r="K349" s="93"/>
      <c r="L349" s="93"/>
    </row>
    <row r="350" spans="11:12" ht="12.75">
      <c r="K350" s="93"/>
      <c r="L350" s="93"/>
    </row>
  </sheetData>
  <sheetProtection/>
  <mergeCells count="334">
    <mergeCell ref="B338:D338"/>
    <mergeCell ref="C325:G325"/>
    <mergeCell ref="D317:G317"/>
    <mergeCell ref="D327:G327"/>
    <mergeCell ref="D328:G328"/>
    <mergeCell ref="D321:G321"/>
    <mergeCell ref="D322:G322"/>
    <mergeCell ref="D333:G333"/>
    <mergeCell ref="D334:G334"/>
    <mergeCell ref="C324:G324"/>
    <mergeCell ref="C326:G326"/>
    <mergeCell ref="H308:H310"/>
    <mergeCell ref="C308:G310"/>
    <mergeCell ref="D316:G316"/>
    <mergeCell ref="C311:G311"/>
    <mergeCell ref="C312:G312"/>
    <mergeCell ref="C313:G313"/>
    <mergeCell ref="C77:G79"/>
    <mergeCell ref="E92:F92"/>
    <mergeCell ref="I308:I310"/>
    <mergeCell ref="C304:G304"/>
    <mergeCell ref="B341:D341"/>
    <mergeCell ref="C315:G315"/>
    <mergeCell ref="C319:G319"/>
    <mergeCell ref="C320:G320"/>
    <mergeCell ref="B337:D337"/>
    <mergeCell ref="B340:D340"/>
    <mergeCell ref="C80:G80"/>
    <mergeCell ref="A306:J306"/>
    <mergeCell ref="C82:G82"/>
    <mergeCell ref="H77:H79"/>
    <mergeCell ref="B77:B79"/>
    <mergeCell ref="A75:J75"/>
    <mergeCell ref="J77:J79"/>
    <mergeCell ref="I77:I79"/>
    <mergeCell ref="A77:A79"/>
    <mergeCell ref="C81:G81"/>
    <mergeCell ref="B11:B13"/>
    <mergeCell ref="I11:I13"/>
    <mergeCell ref="A11:A13"/>
    <mergeCell ref="C11:G13"/>
    <mergeCell ref="C15:G15"/>
    <mergeCell ref="C16:G16"/>
    <mergeCell ref="J308:J31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E88:F88"/>
    <mergeCell ref="E89:F89"/>
    <mergeCell ref="E90:F90"/>
    <mergeCell ref="E91:F91"/>
    <mergeCell ref="A308:A310"/>
    <mergeCell ref="B308:B310"/>
    <mergeCell ref="C314:G314"/>
    <mergeCell ref="D331:G331"/>
    <mergeCell ref="D332:G332"/>
    <mergeCell ref="D329:G329"/>
    <mergeCell ref="D330:G330"/>
    <mergeCell ref="E83:F83"/>
    <mergeCell ref="E84:F84"/>
    <mergeCell ref="E85:F85"/>
    <mergeCell ref="E86:F86"/>
    <mergeCell ref="E87:F8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92:F292"/>
    <mergeCell ref="E283:F283"/>
    <mergeCell ref="E284:F284"/>
    <mergeCell ref="E285:F285"/>
    <mergeCell ref="E286:F286"/>
    <mergeCell ref="E287:F287"/>
    <mergeCell ref="D24:G24"/>
    <mergeCell ref="D25:G25"/>
    <mergeCell ref="D26:G26"/>
    <mergeCell ref="D27:G27"/>
    <mergeCell ref="D28:G28"/>
    <mergeCell ref="E293:F293"/>
    <mergeCell ref="E288:F288"/>
    <mergeCell ref="E289:F289"/>
    <mergeCell ref="E290:F290"/>
    <mergeCell ref="E291:F291"/>
    <mergeCell ref="E299:F299"/>
    <mergeCell ref="E300:F300"/>
    <mergeCell ref="E301:F301"/>
    <mergeCell ref="D17:G17"/>
    <mergeCell ref="D18:G18"/>
    <mergeCell ref="D19:G19"/>
    <mergeCell ref="D20:G20"/>
    <mergeCell ref="D21:G21"/>
    <mergeCell ref="D22:G22"/>
    <mergeCell ref="D23:G23"/>
    <mergeCell ref="D29:G29"/>
    <mergeCell ref="D30:G30"/>
    <mergeCell ref="D31:G31"/>
    <mergeCell ref="D32:G32"/>
    <mergeCell ref="D33:G33"/>
    <mergeCell ref="E298:F298"/>
    <mergeCell ref="E294:F294"/>
    <mergeCell ref="E295:F295"/>
    <mergeCell ref="E296:F296"/>
    <mergeCell ref="E297:F297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69:G69"/>
    <mergeCell ref="D70:G70"/>
    <mergeCell ref="D71:G71"/>
    <mergeCell ref="D72:G72"/>
    <mergeCell ref="D64:G64"/>
    <mergeCell ref="D65:G65"/>
    <mergeCell ref="D66:G66"/>
    <mergeCell ref="D67:G67"/>
    <mergeCell ref="D68:G68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3" max="255" man="1"/>
    <brk id="3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2021-06-17T13:34:11Z</dcterms:modified>
  <cp:category/>
  <cp:version/>
  <cp:contentType/>
  <cp:contentStatus/>
</cp:coreProperties>
</file>